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K:\JAVNA NAROČILA\JAVNA NAROČILA 2018\TEKOČE VZDRŽEVANJE - NAJDIHOJCA\Najdihojca -  JN - PZI in POPISI\sklop 1 - GOI dela\popis del - predračun\"/>
    </mc:Choice>
  </mc:AlternateContent>
  <bookViews>
    <workbookView xWindow="0" yWindow="0" windowWidth="28800" windowHeight="12135" activeTab="6"/>
  </bookViews>
  <sheets>
    <sheet name="REKAPITULACIJA" sheetId="18" r:id="rId1"/>
    <sheet name="POPIS - GO" sheetId="1" r:id="rId2"/>
    <sheet name="POPIS - ELEKTRO" sheetId="19" r:id="rId3"/>
    <sheet name="POPIS - VOKA" sheetId="20" r:id="rId4"/>
    <sheet name="POPIS-H" sheetId="21" r:id="rId5"/>
    <sheet name="POPIS-PREZ" sheetId="22" r:id="rId6"/>
    <sheet name="REKAPITULACIJA - strojna" sheetId="23" r:id="rId7"/>
    <sheet name="Sheet2" sheetId="2" state="hidden" r:id="rId8"/>
    <sheet name="Sheet3" sheetId="3" state="hidden" r:id="rId9"/>
    <sheet name="Sheet4" sheetId="4" state="hidden" r:id="rId10"/>
    <sheet name="Sheet5" sheetId="5" state="hidden" r:id="rId11"/>
    <sheet name="Sheet6" sheetId="6" state="hidden" r:id="rId12"/>
    <sheet name="Sheet7" sheetId="7" state="hidden" r:id="rId13"/>
    <sheet name="Sheet8" sheetId="8" state="hidden" r:id="rId14"/>
    <sheet name="Sheet9" sheetId="9" state="hidden" r:id="rId15"/>
    <sheet name="Sheet10" sheetId="10" state="hidden" r:id="rId16"/>
    <sheet name="Sheet11" sheetId="11" state="hidden" r:id="rId17"/>
    <sheet name="Sheet12" sheetId="12" state="hidden" r:id="rId18"/>
    <sheet name="Sheet13" sheetId="13" state="hidden" r:id="rId19"/>
    <sheet name="Sheet14" sheetId="14" state="hidden" r:id="rId20"/>
    <sheet name="Sheet15" sheetId="15" state="hidden" r:id="rId21"/>
    <sheet name="Sheet16" sheetId="16" state="hidden" r:id="rId22"/>
    <sheet name="List1" sheetId="17" state="hidden" r:id="rId23"/>
  </sheets>
  <definedNames>
    <definedName name="_xlnm.Print_Area" localSheetId="1">'POPIS - GO'!$A$1:$E$376</definedName>
  </definedNames>
  <calcPr calcId="162913"/>
</workbook>
</file>

<file path=xl/calcChain.xml><?xml version="1.0" encoding="utf-8"?>
<calcChain xmlns="http://schemas.openxmlformats.org/spreadsheetml/2006/main">
  <c r="F22" i="22" l="1"/>
  <c r="F7" i="22"/>
  <c r="F13" i="21"/>
  <c r="F94" i="20"/>
  <c r="F91" i="20"/>
  <c r="H252" i="19"/>
  <c r="H246" i="19"/>
  <c r="H116" i="19"/>
  <c r="E9" i="18"/>
  <c r="F20" i="22" l="1"/>
  <c r="F18" i="22"/>
  <c r="F16" i="22"/>
  <c r="F14" i="22"/>
  <c r="F11" i="22"/>
  <c r="F8" i="22"/>
  <c r="C9" i="23"/>
  <c r="F11" i="21"/>
  <c r="F9" i="21"/>
  <c r="F7" i="21"/>
  <c r="F90" i="20"/>
  <c r="F88" i="20"/>
  <c r="F86" i="20"/>
  <c r="F84" i="20"/>
  <c r="F81" i="20"/>
  <c r="F79" i="20"/>
  <c r="F76" i="20"/>
  <c r="F75" i="20"/>
  <c r="F74" i="20"/>
  <c r="F67" i="20"/>
  <c r="F65" i="20"/>
  <c r="F63" i="20"/>
  <c r="F61" i="20"/>
  <c r="F59" i="20"/>
  <c r="F57" i="20"/>
  <c r="F56" i="20"/>
  <c r="F55" i="20"/>
  <c r="F52" i="20"/>
  <c r="F50" i="20"/>
  <c r="F48" i="20"/>
  <c r="F47" i="20"/>
  <c r="F46" i="20"/>
  <c r="F45" i="20"/>
  <c r="F44" i="20"/>
  <c r="F43" i="20"/>
  <c r="F40" i="20"/>
  <c r="F39" i="20"/>
  <c r="F38" i="20"/>
  <c r="F37" i="20"/>
  <c r="F68" i="20" s="1"/>
  <c r="F36" i="20"/>
  <c r="F27" i="20"/>
  <c r="F26" i="20"/>
  <c r="F25" i="20"/>
  <c r="F22" i="20"/>
  <c r="F18" i="20"/>
  <c r="F14" i="20"/>
  <c r="F31" i="20" s="1"/>
  <c r="F10" i="20"/>
  <c r="H108" i="19"/>
  <c r="H223" i="19"/>
  <c r="H222" i="19"/>
  <c r="H219" i="19"/>
  <c r="H217" i="19"/>
  <c r="H215" i="19"/>
  <c r="H213" i="19"/>
  <c r="H211" i="19"/>
  <c r="H200" i="19"/>
  <c r="H198" i="19"/>
  <c r="H202" i="19" s="1"/>
  <c r="H196" i="19"/>
  <c r="H194" i="19"/>
  <c r="H191" i="19"/>
  <c r="H180" i="19"/>
  <c r="H178" i="19"/>
  <c r="H176" i="19"/>
  <c r="H173" i="19"/>
  <c r="H182" i="19" s="1"/>
  <c r="H242" i="19" s="1"/>
  <c r="H164" i="19"/>
  <c r="H162" i="19"/>
  <c r="H159" i="19"/>
  <c r="H157" i="19"/>
  <c r="H167" i="19" s="1"/>
  <c r="H240" i="19" s="1"/>
  <c r="H154" i="19"/>
  <c r="H146" i="19"/>
  <c r="H144" i="19"/>
  <c r="H141" i="19"/>
  <c r="H134" i="19"/>
  <c r="H130" i="19"/>
  <c r="H127" i="19"/>
  <c r="H125" i="19"/>
  <c r="H122" i="19"/>
  <c r="H148" i="19" s="1"/>
  <c r="H238" i="19" s="1"/>
  <c r="H114" i="19"/>
  <c r="H112" i="19"/>
  <c r="H110" i="19"/>
  <c r="H93" i="19"/>
  <c r="H92" i="19"/>
  <c r="H89" i="19"/>
  <c r="H87" i="19"/>
  <c r="H85" i="19"/>
  <c r="H83" i="19"/>
  <c r="H81" i="19"/>
  <c r="H80" i="19"/>
  <c r="H77" i="19"/>
  <c r="H74" i="19"/>
  <c r="H73" i="19"/>
  <c r="H70" i="19"/>
  <c r="H67" i="19"/>
  <c r="H64" i="19"/>
  <c r="H63" i="19"/>
  <c r="H60" i="19"/>
  <c r="H58" i="19"/>
  <c r="H57" i="19"/>
  <c r="H56" i="19"/>
  <c r="H53" i="19"/>
  <c r="H51" i="19"/>
  <c r="H50" i="19"/>
  <c r="H49" i="19"/>
  <c r="H46" i="19"/>
  <c r="H45" i="19"/>
  <c r="H44" i="19"/>
  <c r="H41" i="19"/>
  <c r="H40" i="19"/>
  <c r="H39" i="19"/>
  <c r="H38" i="19"/>
  <c r="H30" i="19"/>
  <c r="H28" i="19"/>
  <c r="H26" i="19"/>
  <c r="H25" i="19"/>
  <c r="H22" i="19"/>
  <c r="H21" i="19"/>
  <c r="H18" i="19"/>
  <c r="H16" i="19"/>
  <c r="H14" i="19"/>
  <c r="H12" i="19"/>
  <c r="H32" i="19" s="1"/>
  <c r="H234" i="19" s="1"/>
  <c r="H10" i="19"/>
  <c r="H244" i="19" l="1"/>
  <c r="H236" i="19"/>
  <c r="H225" i="19"/>
  <c r="C7" i="23"/>
  <c r="C5" i="23"/>
  <c r="E145" i="1"/>
  <c r="E129" i="1"/>
  <c r="E373" i="1"/>
  <c r="E370" i="1"/>
  <c r="E367" i="1"/>
  <c r="E322" i="1"/>
  <c r="C15" i="23" l="1"/>
  <c r="E14" i="18" s="1"/>
  <c r="E11" i="18"/>
  <c r="E375" i="1"/>
  <c r="E27" i="1" s="1"/>
  <c r="E28" i="1" s="1"/>
  <c r="E313" i="1"/>
  <c r="E277" i="1"/>
  <c r="E257" i="1"/>
  <c r="E248" i="1"/>
  <c r="E245" i="1"/>
  <c r="E242" i="1"/>
  <c r="E239" i="1"/>
  <c r="E179" i="1"/>
  <c r="E101" i="1"/>
  <c r="E100" i="1"/>
  <c r="E99" i="1"/>
  <c r="E98" i="1"/>
  <c r="E97" i="1"/>
  <c r="E96" i="1"/>
  <c r="E95" i="1"/>
  <c r="E94" i="1"/>
  <c r="E93" i="1"/>
  <c r="E92" i="1"/>
  <c r="E91" i="1"/>
  <c r="E90" i="1"/>
  <c r="C16" i="23" l="1"/>
  <c r="C18" i="23" s="1"/>
  <c r="E15" i="18" s="1"/>
  <c r="E17" i="18"/>
  <c r="E12" i="18"/>
  <c r="E339" i="1"/>
  <c r="E316" i="1"/>
  <c r="E236" i="1"/>
  <c r="E254" i="1"/>
  <c r="E213" i="1"/>
  <c r="E191" i="1"/>
  <c r="E188" i="1"/>
  <c r="E182" i="1"/>
  <c r="E18" i="18" l="1"/>
  <c r="E142" i="1"/>
  <c r="E107" i="1" l="1"/>
  <c r="E123" i="1"/>
  <c r="E110" i="1"/>
  <c r="E251" i="1"/>
  <c r="E233" i="1"/>
  <c r="E230" i="1"/>
  <c r="E263" i="1"/>
  <c r="E185" i="1"/>
  <c r="E359" i="1"/>
  <c r="E356" i="1"/>
  <c r="E353" i="1"/>
  <c r="E350" i="1"/>
  <c r="E336" i="1"/>
  <c r="E333" i="1"/>
  <c r="E310" i="1"/>
  <c r="E319" i="1"/>
  <c r="E300" i="1"/>
  <c r="E297" i="1"/>
  <c r="E294" i="1"/>
  <c r="E291" i="1"/>
  <c r="E280" i="1"/>
  <c r="E274" i="1"/>
  <c r="E302" i="1" l="1"/>
  <c r="E361" i="1"/>
  <c r="E324" i="1"/>
  <c r="E341" i="1"/>
  <c r="E282" i="1"/>
  <c r="E260" i="1" l="1"/>
  <c r="E265" i="1" l="1"/>
  <c r="E126" i="1"/>
  <c r="E113" i="1"/>
  <c r="E89" i="1"/>
  <c r="E88" i="1"/>
  <c r="E87" i="1"/>
  <c r="E104" i="1"/>
  <c r="E116" i="1"/>
  <c r="E119" i="1"/>
  <c r="E122" i="1"/>
  <c r="E131" i="1" l="1"/>
  <c r="E26" i="1"/>
  <c r="E25" i="1" l="1"/>
  <c r="E24" i="1"/>
  <c r="E21" i="1" l="1"/>
  <c r="E199" i="1"/>
  <c r="E22" i="1" l="1"/>
  <c r="E210" i="1"/>
  <c r="E215" i="1" s="1"/>
  <c r="E176" i="1" l="1"/>
  <c r="E170" i="1"/>
  <c r="E167" i="1"/>
  <c r="E164" i="1"/>
  <c r="E23" i="1" l="1"/>
  <c r="E74" i="1" l="1"/>
  <c r="E194" i="1"/>
  <c r="E76" i="1" l="1"/>
  <c r="E11" i="1" s="1"/>
  <c r="E198" i="1" l="1"/>
  <c r="E197" i="1"/>
  <c r="E153" i="1"/>
  <c r="E155" i="1" s="1"/>
  <c r="E201" i="1" l="1"/>
  <c r="E147" i="1"/>
  <c r="E16" i="1"/>
  <c r="E12" i="1"/>
  <c r="E14" i="1" l="1"/>
  <c r="E15" i="1" l="1"/>
  <c r="E13" i="1"/>
  <c r="E17" i="1" l="1"/>
  <c r="E31" i="1" s="1"/>
  <c r="E32" i="1" l="1"/>
  <c r="E8" i="18"/>
</calcChain>
</file>

<file path=xl/sharedStrings.xml><?xml version="1.0" encoding="utf-8"?>
<sst xmlns="http://schemas.openxmlformats.org/spreadsheetml/2006/main" count="986" uniqueCount="515">
  <si>
    <t>R E K A P I T U L A C I J A</t>
  </si>
  <si>
    <t>GRADBENA DELA</t>
  </si>
  <si>
    <t>BETONSKA DELA</t>
  </si>
  <si>
    <t>ZIDARSKA DELA</t>
  </si>
  <si>
    <t>skupaj gradbena dela</t>
  </si>
  <si>
    <t>OBRTNIŠKA DELA</t>
  </si>
  <si>
    <t>SLIKOPLESKARSKA DELA</t>
  </si>
  <si>
    <t>skupaj obrtniška dela</t>
  </si>
  <si>
    <t>kom</t>
  </si>
  <si>
    <t>skupaj betonska dela</t>
  </si>
  <si>
    <t>skupaj slikopleskarska dela</t>
  </si>
  <si>
    <t>RUŠITVENA DELA</t>
  </si>
  <si>
    <t>skupaj rušitvena dela</t>
  </si>
  <si>
    <t>kpl</t>
  </si>
  <si>
    <t>KV  ur</t>
  </si>
  <si>
    <t>PK  ur</t>
  </si>
  <si>
    <t>skupaj zidarska dela</t>
  </si>
  <si>
    <t>TESARSKA DELA</t>
  </si>
  <si>
    <t>skupaj tesarska dela</t>
  </si>
  <si>
    <t>1.0.</t>
  </si>
  <si>
    <t>1.1.1.</t>
  </si>
  <si>
    <t>1.1.0.</t>
  </si>
  <si>
    <t>1.2.0.</t>
  </si>
  <si>
    <t>1.2.1.</t>
  </si>
  <si>
    <t>1.2.2.</t>
  </si>
  <si>
    <t>1.2.3.</t>
  </si>
  <si>
    <t>1.2.4.</t>
  </si>
  <si>
    <t>1.2.5.</t>
  </si>
  <si>
    <t>1.2.6.</t>
  </si>
  <si>
    <t>1.3.0.</t>
  </si>
  <si>
    <t>1.3.1.</t>
  </si>
  <si>
    <t>1.4.0.</t>
  </si>
  <si>
    <t>1.4.1.</t>
  </si>
  <si>
    <t>1.5.0.</t>
  </si>
  <si>
    <t>1.5.1.</t>
  </si>
  <si>
    <t>1.6.0.</t>
  </si>
  <si>
    <t>1.6.1.</t>
  </si>
  <si>
    <t>1.6.2.</t>
  </si>
  <si>
    <t>2.0</t>
  </si>
  <si>
    <t>2.1.0.</t>
  </si>
  <si>
    <t>2.2.0.</t>
  </si>
  <si>
    <t>2.3.0.</t>
  </si>
  <si>
    <t>2.4.0.</t>
  </si>
  <si>
    <t>2.1.1.</t>
  </si>
  <si>
    <t>2.1.2.</t>
  </si>
  <si>
    <t>2.2.1.</t>
  </si>
  <si>
    <t>2.4.1.</t>
  </si>
  <si>
    <t>skupaj gradbena in obrrtniška dela</t>
  </si>
  <si>
    <t>Zap. Št</t>
  </si>
  <si>
    <t>kol.</t>
  </si>
  <si>
    <t>vrednost/em</t>
  </si>
  <si>
    <t>vrednost</t>
  </si>
  <si>
    <t>2.1.3.</t>
  </si>
  <si>
    <t>1.3.2.</t>
  </si>
  <si>
    <t>KANALIZACIJA</t>
  </si>
  <si>
    <t>skupaj kanalizacijska dela</t>
  </si>
  <si>
    <t>m1</t>
  </si>
  <si>
    <t>m2</t>
  </si>
  <si>
    <t>Opombe:</t>
  </si>
  <si>
    <t>2.4.2.</t>
  </si>
  <si>
    <t>PRIPRAVLJALNA DELA</t>
  </si>
  <si>
    <t>skupaj pripravljalna dela</t>
  </si>
  <si>
    <t>1.</t>
  </si>
  <si>
    <t>2.</t>
  </si>
  <si>
    <t>3.</t>
  </si>
  <si>
    <t>4.</t>
  </si>
  <si>
    <t>6.</t>
  </si>
  <si>
    <t>7.</t>
  </si>
  <si>
    <t>V primeru tiskarskih napak in neskladij v projektu je dolžan na to opozoriti projektanta pred oddajo ponudbe.</t>
  </si>
  <si>
    <t>Vgradijo se samo proizvodi, katere je predhodno s podpisom potrdil projektant in nadzornik objekta.</t>
  </si>
  <si>
    <t>1.2.7.</t>
  </si>
  <si>
    <t>SKUPAJ Z 22% DDV.</t>
  </si>
  <si>
    <t>V ceni rušitvenih del so zajeta tudi naslednja dela:</t>
  </si>
  <si>
    <t xml:space="preserve"> -</t>
  </si>
  <si>
    <t>Ločevanje gradbenih odpadkov ločeno po vrstah glede na klasifikacijski seznam odpadkov.</t>
  </si>
  <si>
    <t>Nakladanje in razkladanje rušenih odpadkov na tovorno vozilo.</t>
  </si>
  <si>
    <t>Odvoz odpadnega materiala na javno deponijo s plačilom vseh pristojbin - taks.</t>
  </si>
  <si>
    <t>Osnovna hidroizolacija</t>
  </si>
  <si>
    <t>2.1.4.</t>
  </si>
  <si>
    <t>2.1.5.</t>
  </si>
  <si>
    <t>Pri vseh pozicijah popisa je potrebno v ceni postavke zajeti naslednje:</t>
  </si>
  <si>
    <t xml:space="preserve">preverjanje predračunske izmere na objektu ter naročnika opozoriti na morebitna - odstopanja od predračunskih opisov del </t>
  </si>
  <si>
    <t>ter predvidenih količin,</t>
  </si>
  <si>
    <t xml:space="preserve"> vse potrebne transporte do mesta vgrajevanja,</t>
  </si>
  <si>
    <t>delo potrebno za vgradnjo,</t>
  </si>
  <si>
    <t>vgradnjo materiala po pravilih stroke in navodilih zapisanih v tehničnih listih proizvajalca materiala,</t>
  </si>
  <si>
    <t>čiščenje (pometanje, sesanje...) površin med, obvezno po končanih delih na postavki,</t>
  </si>
  <si>
    <t>odvoz odpadne embalaže na deponijo in plačilo dajatev za deponije,</t>
  </si>
  <si>
    <t>povračilo morebitne škode povzročene ostalim izvajalcem,</t>
  </si>
  <si>
    <t>pripravo delavniške dokumentacije za vgradnjo vseh elementov, pripravo detajlov s tehničnim opisom,</t>
  </si>
  <si>
    <t>izdelavo tehničnih načrtov za proizvodnjo,</t>
  </si>
  <si>
    <t>preizkušanje kvalitete materiala, ki se vgrajuje in dokazovanje kvalitete z atesti,</t>
  </si>
  <si>
    <t>varnostni ukrepi (varovalne čelade, očala, vrvi, pasovi, lovilne mreže....).</t>
  </si>
  <si>
    <t>Izvajalec je dolžan pri sestavi ponudbe (in izvajanju del) upoštevati vse grafične in tekstualne dele projekta za izvedbo - PZI.</t>
  </si>
  <si>
    <t>Izvajalec del mora preučiti z načrtom zahtevane tehnične karakteristike. Za proizvode, predvidene za vgradnjo, mora</t>
  </si>
  <si>
    <t xml:space="preserve">izvajalec predložiti tehnične liste (osnove za izjave o skladnosti). </t>
  </si>
  <si>
    <t xml:space="preserve">V vseh opisih del v posameznih pozicijah, kjer se navaja naziv artikla/materiala ali enakovreden, se bere ta tekstualna </t>
  </si>
  <si>
    <t>materiale z enakimi ali boljšimi tehničnimi, fizikalnimi in ostalimi karakteristikami.</t>
  </si>
  <si>
    <t>ves potrebni glavni, pomožni, pritrdilni, vezni in tesnilni material,</t>
  </si>
  <si>
    <t>izdelavo podrobnih delavniških risb</t>
  </si>
  <si>
    <t>V ceni vseh betonov zajeti nego betonov po vgradnji.</t>
  </si>
  <si>
    <t>V ceni vseh betonov zajeti zaglajevanje površine.</t>
  </si>
  <si>
    <t>V vseh postavkah zajeti nabavo, dobavo in montažo kompletnega materiala.</t>
  </si>
  <si>
    <t>oznaka v smislu navedbe fizikalnih in tehničnih ter ostalih karakteristik kar pomeni, da je dovoljeno uporabiti  podobne</t>
  </si>
  <si>
    <t>Izdelava zaokrožnice na stiku horizoltalne in vertikalne hidroizolacije s polimercementno malto. Obračun v m1 izgotovljene zaokrožnice.</t>
  </si>
  <si>
    <t>Zidovi in ometi</t>
  </si>
  <si>
    <t>nabavo, dobavo in montažo vseh materialov.</t>
  </si>
  <si>
    <t xml:space="preserve">kpl material (ocena) </t>
  </si>
  <si>
    <t>Razna manjša zidarska dela, dolblenje kanalov in vrtanje za inštalacije ter zazidava po vgraditvi inštalacij. Ocena del.</t>
  </si>
  <si>
    <t xml:space="preserve">kom </t>
  </si>
  <si>
    <t>ALU DELA</t>
  </si>
  <si>
    <t>2.5.0.</t>
  </si>
  <si>
    <t>KERAMIČARSKA DELA</t>
  </si>
  <si>
    <t>2.5.1.</t>
  </si>
  <si>
    <t>2.5.2.</t>
  </si>
  <si>
    <t>2.5.3.</t>
  </si>
  <si>
    <t>skupaj keramičarska dela</t>
  </si>
  <si>
    <t>2.6.0.</t>
  </si>
  <si>
    <t>DELA V MAVCU</t>
  </si>
  <si>
    <t>2.6.1.</t>
  </si>
  <si>
    <t>2.6.2</t>
  </si>
  <si>
    <t>skupaj dela v mavcu</t>
  </si>
  <si>
    <t>V ceni del zajeti:</t>
  </si>
  <si>
    <t>nabavo, dobavo in montažo vseh izdelkov.</t>
  </si>
  <si>
    <t xml:space="preserve">m2 </t>
  </si>
  <si>
    <t>Splošne opombe</t>
  </si>
  <si>
    <t>preprečevanje prašenja objekta in okolice gradnje, z vlaženjem, pregrajevanjem prostorov in drugimi ukrepi,</t>
  </si>
  <si>
    <t>1.2.8.</t>
  </si>
  <si>
    <t>Ročno rušenje notranjih vrat in steklenih sten, skupaj s čiščenjem montažne malte v špaletah. Obračun po kom oken z navedeno površino v pogledu.</t>
  </si>
  <si>
    <t>Rušenje  lesenih stenskih oblog in ogledal, skupaj s podkonstrukcijo in zaključki. Obračun po površini izgotovljene obloge v pogledu.</t>
  </si>
  <si>
    <t>Odstranitev poškodovanih notranjih apneno-cementnih stenskih ometov z zidov.  Obračun po m2 neto odstrajenega ometa.</t>
  </si>
  <si>
    <t>1.2.12.</t>
  </si>
  <si>
    <t>1.2.13.</t>
  </si>
  <si>
    <t>Gradbeno čiščenje vseh delov objekta onesnaženih zaradi gradnje, med in po končanih delih.</t>
  </si>
  <si>
    <t>2.1.1.a</t>
  </si>
  <si>
    <t>2.1.1.b</t>
  </si>
  <si>
    <t>2.1.1.c</t>
  </si>
  <si>
    <t>skupaj mizarska dela</t>
  </si>
  <si>
    <t>MIZARSKA DELA</t>
  </si>
  <si>
    <t>opasovanje na terenu</t>
  </si>
  <si>
    <t>2.2.2.</t>
  </si>
  <si>
    <t>skupaj alu dela</t>
  </si>
  <si>
    <t>Okles (30 %) in impregnacija obstoječih ometov pred položitvijo keramične obloge.</t>
  </si>
  <si>
    <t>Dobava materiala in izdelava notranje talne obloge v sanitarnih prostorih, z nedrsečimi granitogres ploščicami (min R10 po DIN 51 130).  dim. 30 x 30 cm, na lepilo, skupaj s PVC zaokrožnico R2,5 cm na stiku stena - tla. V ceni je upoštevana nabavna granitogresa 17 €/m²! Granitogres in fugirno maso izbere projektant!</t>
  </si>
  <si>
    <t xml:space="preserve">Dobava in vgradnja inox profilov na meji med keramiko in drugo talno oblogo. </t>
  </si>
  <si>
    <t>TLAKARSKA DELA</t>
  </si>
  <si>
    <t>skupaj tlakarska dela</t>
  </si>
  <si>
    <t>Dobava materiala in izdelava 2 x premaza stropov s poldisperzijsko barvo npr. Jupol ali enakovredno v tonu po izboru projektanta.</t>
  </si>
  <si>
    <t>2.6.3</t>
  </si>
  <si>
    <t>2.6.4</t>
  </si>
  <si>
    <r>
      <t xml:space="preserve">Opremitev gradbišča </t>
    </r>
    <r>
      <rPr>
        <sz val="10"/>
        <rFont val="Calibri"/>
        <family val="2"/>
        <charset val="238"/>
        <scheme val="minor"/>
      </rPr>
      <t>skladno z varnostnim načrtom in Pravilnikom o gradbiščih Ur.l.RS 55/2008 (popr. 54/2009), z naslednjo opremo in deli:</t>
    </r>
    <r>
      <rPr>
        <b/>
        <sz val="10"/>
        <rFont val="Calibri"/>
        <family val="2"/>
        <charset val="238"/>
        <scheme val="minor"/>
      </rPr>
      <t xml:space="preserve">
</t>
    </r>
    <r>
      <rPr>
        <sz val="10"/>
        <rFont val="Calibri"/>
        <family val="2"/>
        <charset val="238"/>
        <scheme val="minor"/>
      </rPr>
      <t>- gradbiščno ograjo,
- gradbiščnim kontejnerjem,
- omarico prve pomoči,
- ročnim gasilnikom,
- gradbiščnim el. priključkom skupaj z ozemlitvijo in meritvami,
- gradbeno tablo skladno s Pravilnikom o gradbiščih,
- mobilnim kemičnim WC-jem,
- ureditvijo dovoznih poti,
- varnostnimi znaki in opozorilnimi tablami po zahtevah varnostnega načrta in koordinatorja,
- odstranitev elementov ureditve gradbišča po končanih delih.</t>
    </r>
  </si>
  <si>
    <t>potrebna pripravljalna dela (pregled obstoječega stanja,označevanje, zarisovanje, gradbeni profili…),</t>
  </si>
  <si>
    <t>Doplačilo na varovala - zaščito pred poškodbami prstov na rokah, za visoko frekvenco odpiranja. Varovalo se vgradi na strani vrat, kjer so nameščeni tečaji. Varovalo je sestavljeno iz ALU nosilca in fleksibilnega plastičnega traku. Barva bela. Obračun po kom vrat.</t>
  </si>
  <si>
    <t>Ročno rušenje finalne talne PVC obloge z mehanskim čiščenjem ostankov lepila in robnimi zaključki. V tej postavki je zajet samo tisti tlak, kjer se z gradnjo ne posega v nosilno podlago (estrih). Obračun po neto m2 izgotovljenih naložb.</t>
  </si>
  <si>
    <t>Ročno rušenje sanitarne opreme skupaj z priključnimi armaturami.</t>
  </si>
  <si>
    <t>kom WC školjk</t>
  </si>
  <si>
    <t>kom umivalnikov</t>
  </si>
  <si>
    <t>Rušenje zaključnih letev pri parketu v igralnicah, skupaj s pritrdilnim materialom. Obračun po dolžini zaključnih letev.</t>
  </si>
  <si>
    <t>Premični in drugi delovni odri za potrebe gradnje. Cena je določena za celoten obseg gradnje.</t>
  </si>
  <si>
    <r>
      <t xml:space="preserve">Nanos hladnega bitumenskega premaza (npr. </t>
    </r>
    <r>
      <rPr>
        <b/>
        <sz val="10"/>
        <rFont val="Calibri"/>
        <family val="2"/>
        <charset val="238"/>
        <scheme val="minor"/>
      </rPr>
      <t>IBITOL</t>
    </r>
    <r>
      <rPr>
        <sz val="10"/>
        <rFont val="Calibri"/>
        <family val="2"/>
        <charset val="238"/>
        <scheme val="minor"/>
      </rPr>
      <t>) na suho in brezprašno površino AB konstrukcije, poraba 0,3 l/m</t>
    </r>
    <r>
      <rPr>
        <vertAlign val="superscript"/>
        <sz val="10"/>
        <rFont val="Calibri"/>
        <family val="2"/>
        <charset val="238"/>
        <scheme val="minor"/>
      </rPr>
      <t>2</t>
    </r>
    <r>
      <rPr>
        <sz val="10"/>
        <rFont val="Calibri"/>
        <family val="2"/>
        <charset val="238"/>
        <scheme val="minor"/>
      </rPr>
      <t xml:space="preserve">, sušenje premaza 24 ur. </t>
    </r>
  </si>
  <si>
    <t>Zazidave se lahko izvede tudi z opečnim pregradnim blokom.</t>
  </si>
  <si>
    <t>Ročno rušenje keramičnih oblog s sten, ki se ne rušijo, skupaj z odstranitvijo montažne malte ali lepila. Obračun po neto m2 izgotovljene obloge.</t>
  </si>
  <si>
    <t>Obdelava površin iz plinobetona s fasadnim lepilom in armirno fasadno mrežico. Upoštevan je dodatek na obdelavo manjših površin.</t>
  </si>
  <si>
    <t>2.1.6.</t>
  </si>
  <si>
    <t>2.1.1.d</t>
  </si>
  <si>
    <t>vsi elementi ( vrata, okna) so med seboj barvno in oblikovno usklajeni</t>
  </si>
  <si>
    <t>Vsi elementi (vrata, okna) so med seboj barvno in oblikovno usklajeni</t>
  </si>
  <si>
    <t>2.4.3.</t>
  </si>
  <si>
    <t>Dobava materiala in nanos akrilne emulzije, npr JUB ali enakovredno, na obstoječe zidove in stropove.</t>
  </si>
  <si>
    <t>Dobava materiala in dvakratno kitanje, glajenje in brušenje sten in stropov s kitom JUBOLIN ali enakovrednim drugim kitom.</t>
  </si>
  <si>
    <t>Akustični spuščen strop izdelanega iz steklene volne (ali enakovredno fleksibilnega in trdnega nosilca) ter tipske pocinkane podkonstrukcije T24/C1. Plošče so dim 600x600, vidna stran ter robovi so barvani z akustično hygiene barvo npr. Akutex T, na zadnji stani je kaširan stekleni voal. Robovi so ravni, A. Po obodu stropa je montiran L profil. Razred zvočne absorpcije je A po EN 11654, požarna odpornost A2-s1,d0, svetlobna odbojnost 84 %. Strop mora ustrezati za prostore čistosti razreda ISO 5 in se lahko tedensko čisti z mokro krpo in s paro (npr Ecophon Hygiene Clinic A C1 ali enakvredno). Obračun po neto površini stropa.</t>
  </si>
  <si>
    <t>Rušenje oblog radiatorjev skupaj s podkonstrukcijo. Obračun po površini obloge.</t>
  </si>
  <si>
    <r>
      <rPr>
        <sz val="10"/>
        <rFont val="Calibri"/>
        <family val="2"/>
        <charset val="238"/>
        <scheme val="minor"/>
      </rPr>
      <t>Izvedba mikroarmiranega cementnega estriha v sestavi:
- beton C16/20/XC1Dmax4, d = 5 cm, zaglajen, dodan plastifikator in dodatek za hitro sušenje,
- armatura estriha z mrežo Q 131,
- ločilna gradbena PE folija, lepljena na robni trak,</t>
    </r>
    <r>
      <rPr>
        <sz val="10"/>
        <color rgb="FFFF0000"/>
        <rFont val="Calibri"/>
        <family val="2"/>
        <charset val="238"/>
        <scheme val="minor"/>
      </rPr>
      <t xml:space="preserve">
</t>
    </r>
    <r>
      <rPr>
        <sz val="10"/>
        <rFont val="Calibri"/>
        <family val="2"/>
        <charset val="238"/>
        <scheme val="minor"/>
      </rPr>
      <t>- toplotna izolacija iz ekspandiranega polistirena (EPS) debeline 6-7 cm, npr. Fragmat EPS 100 (CS(10) 100 kPa) ali enakovredno,</t>
    </r>
    <r>
      <rPr>
        <sz val="10"/>
        <color rgb="FFFF0000"/>
        <rFont val="Calibri"/>
        <family val="2"/>
        <charset val="238"/>
        <scheme val="minor"/>
      </rPr>
      <t xml:space="preserve">
</t>
    </r>
    <r>
      <rPr>
        <sz val="10"/>
        <rFont val="Calibri"/>
        <family val="2"/>
        <charset val="238"/>
        <scheme val="minor"/>
      </rPr>
      <t>- krpanje ob inštalacijah s PU peno ali stirobetonom,
- lepljen robni trak ob stenah debeline 1 cm,
- dilatacijske zareze na vseh prehodih.</t>
    </r>
  </si>
  <si>
    <t>Obnova revizijskih jaškov preseka do 80/80 cm, globine do 2m z naslednjimi deli:
- odstranitev obstoječe obstoječe betonske mulde,
- visokotlačno pranje sten jaška,
- izdelava nove mulde,
- 2x premaz sten in mulde s polimerno maso za agresivna okolja npr. KEMA Hidrotes AN, ali enakovredno .
Obračun po kom jaškov.</t>
  </si>
  <si>
    <t>2.3.1.</t>
  </si>
  <si>
    <t>2.3.2.</t>
  </si>
  <si>
    <t>2.3.3.</t>
  </si>
  <si>
    <t>2.3.4.</t>
  </si>
  <si>
    <t>Dobava in montaža varoval - zaščita pred poškodbo prstov na rokah, namenjenega za visoko frekvenco odpiranja. Varovalo se vgradi na strani vrat, kjer so nameščeni tečaji. Varovalo je sestavljeno iz ALU nosilca in fleksibilnega plastičnega traku. Barva bela. Obračun po kom vrat.</t>
  </si>
  <si>
    <r>
      <t xml:space="preserve">Horizontalna hidroizolacija z bitumenskim trakom,  z (npr. </t>
    </r>
    <r>
      <rPr>
        <b/>
        <sz val="10"/>
        <rFont val="Calibri"/>
        <family val="2"/>
        <charset val="238"/>
        <scheme val="minor"/>
      </rPr>
      <t>IZOTEKT V4 ali enakovredno</t>
    </r>
    <r>
      <rPr>
        <sz val="10"/>
        <rFont val="Calibri"/>
        <family val="2"/>
        <charset val="238"/>
        <scheme val="minor"/>
      </rPr>
      <t>), delno-točkovno privarjen na podlago, izdelava 10 cm varjenih preklopov v prečni in 15 cm v vzdolžni smeri.</t>
    </r>
  </si>
  <si>
    <r>
      <rPr>
        <b/>
        <sz val="10"/>
        <rFont val="Calibri"/>
        <family val="2"/>
        <charset val="238"/>
        <scheme val="minor"/>
      </rPr>
      <t xml:space="preserve">Notranja vrata brez zahteve po zvočni izolaciji, </t>
    </r>
    <r>
      <rPr>
        <sz val="10"/>
        <rFont val="Calibri"/>
        <family val="2"/>
        <charset val="238"/>
        <scheme val="minor"/>
      </rPr>
      <t xml:space="preserve">po standardu SIST. Podboj je kovinski, suhomontažen, cinkan in prašnobarvan (po RAL  lestvici) in z zaobljenimi robovi. Vratno krilo je sendvič sestave iz lesenega okvirja, perforirane iverne plošče v sredici, zunanje mediapan obloge in finalno oplaščeno z enobarvno HPL folijo d=0,8mm npr. proiz. FUNDERMAX ali enakovredno, zaobljeni SOFT-R robovi oplaščeni s folijo ali ABS nalimkom. Ostala oprema v ceni:
- zasteklitve iz varnostnega ESG stekla 6 mm (ustreznost za vrtce),
- tridelni tečaji prilagojeni teži vrat,
- krilo je opremljeno z dvodelno INOX kljuko npr. HOPPE srednjega cenovnega ranga, z zaobljenimi robovi,
- gumi tesnila,
- sistemska cilindrična ključavnica, v sanitarijah sanitarna ključavnica,
- barvo okvirja, HPL folijo in okovje izbere projektant arhitekture,
- ostale zahteve določene v posameznih podpostavkah.
</t>
    </r>
    <r>
      <rPr>
        <b/>
        <i/>
        <sz val="10"/>
        <rFont val="Calibri"/>
        <family val="2"/>
        <charset val="238"/>
        <scheme val="minor"/>
      </rPr>
      <t>Opomba: točno višino vrat se prilagodi novemu spuščenemu stropu na hodniku, določi projektant na gradbišču!</t>
    </r>
  </si>
  <si>
    <r>
      <rPr>
        <b/>
        <sz val="10"/>
        <rFont val="Calibri"/>
        <family val="2"/>
        <charset val="238"/>
        <scheme val="minor"/>
      </rPr>
      <t xml:space="preserve">Notranja vrata s povišano zvočno zaščito min Rw=27dB (vgrajena vrata s certifikatom) z oznako v načrtu NV-1, dim. odprtine 88x202 cm, </t>
    </r>
    <r>
      <rPr>
        <sz val="10"/>
        <rFont val="Calibri"/>
        <family val="2"/>
        <charset val="238"/>
        <scheme val="minor"/>
      </rPr>
      <t>po standardu SIST. Podboj je kovinski, suhomontažen, cinkan in prašnobarvan (po RAL  lestvici) in z zaobljenimi robovi. Vratno krilo je sendvič sestave iz lesenega okvirja, zvočno izolacijske plošče v sredici, zunanje mediapan obloge in finalno oplaščeno z enobarvno HPL folijo d=0,8mm npr. proiz. FUNDERMAX ali enakovredno, robovi oplaščeni s folijo ali ABS nalimkom. Ostala oprema v ceni:
- zasteklitve iz varnostnega ESG stekla 6 mm (ustreznost za vrtce,
- talno avtomatsko tesnilo,
- tridelni tečaji prilagojeni teži vrat,
- robovi vrat so zaobljeni - SOFT R,
- krilo je opremljeno z dvodelno INOX kljuko npr. HOPPE srednjega cenovnega ranga, z zaobljenimi robovi,
- gumi tesnila,
- sistemska cilindrična ključavnica,
- barvo okvirja, HPL folijo in okovje izbere projektant arhitekture
- ostale zahteve določene v posameznih postavkah</t>
    </r>
  </si>
  <si>
    <t>Izdelava novih špaletnih zobov pri novih oknih in vratih preseka cca 15/5 cm (prilagoditi dimenzijam proizvajalca vrat), z nalepljanjem in mehanskim fiksiranjem mavčnih plošč in obdelavo z lepilom. Obračun po dolžini novih zobov.</t>
  </si>
  <si>
    <t>Doplačilo za zvočno izolativno prezračevalno rešetko na vratih v sanitarije.  Rešetka iz ekstrudiranega aluminija barvana po RAL v barvi krila.. Obračun po kom rešetk.</t>
  </si>
  <si>
    <t>Dobava materiala in izdelava 2 x premaza sten s pralno barvo npr.Jupol lateks polmat ali enakovredno,  v tonu po izboru projektanta.</t>
  </si>
  <si>
    <t>INVESTICIJSKA VZDRŽEVALNA DELA  ENOT KRANJSKIH VRTCEV 2018 - GOI DELA</t>
  </si>
  <si>
    <t>VRTEC NAJDIHOJCA - PREUREDITEV 3 IGRALNIC V PRITLIČJU</t>
  </si>
  <si>
    <t>kom  vrat velikosti do 2 m2</t>
  </si>
  <si>
    <t>kom vrat velikosti 2 - 4 m2</t>
  </si>
  <si>
    <t>kom steklenih sten z vrati velikosti 4 - 6 m2</t>
  </si>
  <si>
    <t>kom leseni vetrolov z vrati velikosti 7 - 10 m2</t>
  </si>
  <si>
    <t>kom okna velikosti 4,45 x 1,15 m</t>
  </si>
  <si>
    <t>kom okna velikosti 1,43 x 1,15 m</t>
  </si>
  <si>
    <t>kom okna velikosti 3,45 x 1,15 m</t>
  </si>
  <si>
    <t>kom okna velikosti 2,46 x 1,15 m</t>
  </si>
  <si>
    <t>kom okna velikosti 1,70 x 1,15 m</t>
  </si>
  <si>
    <t>kom okna velikosti 3,08 x 1,15 m</t>
  </si>
  <si>
    <t>kom okna velikosti 1,10 x 1,15 m</t>
  </si>
  <si>
    <t>kom okna velikosti 2,48 x 1,15 m</t>
  </si>
  <si>
    <t>kom Alu stene z lesenim polnilom velikosti 2,40 x 3,00 m</t>
  </si>
  <si>
    <t>kom Alu stene z lesenim polnilom velikosti 1,70 x 3,00 m</t>
  </si>
  <si>
    <t>kom Alu stene z lesenim polnilom velikosti 0,80 x 3,00 m</t>
  </si>
  <si>
    <t>1.5.2.</t>
  </si>
  <si>
    <t>1.5.3.</t>
  </si>
  <si>
    <t>1.5.4.</t>
  </si>
  <si>
    <t>1.5.5.</t>
  </si>
  <si>
    <t>Zidanje nenosilnih sten s plinobetonskim blokom debeline 15 cm (npr Ytong ZB 15/20 ali enakovredno), višine zidu do 3 m, z lepilom. Upoštevan je dodatek na težje dostopna dela. Obračun po neto zazidanem volumnu.</t>
  </si>
  <si>
    <t>1.5.6.</t>
  </si>
  <si>
    <t>1.5.7.</t>
  </si>
  <si>
    <t>1.5.8.</t>
  </si>
  <si>
    <t>1.5.9.</t>
  </si>
  <si>
    <t>1.5.10.</t>
  </si>
  <si>
    <t>1.5.11.</t>
  </si>
  <si>
    <t>Nov oljni pokrov iz nerjaveče pločevine za vbetoniranje, dimenzij 800 x800mm, vključno z montažnim betonom in tesnenilnim materialom.</t>
  </si>
  <si>
    <t>V-1, dim. odprtine. 88x202 cm, cilindrična ključavnica.</t>
  </si>
  <si>
    <t>V-2, dim. odprtine 98x202 cm, cilindrična ključavnica</t>
  </si>
  <si>
    <t>V-3, dim. odprtine 68x202 cm, sanitarna ključavnica.</t>
  </si>
  <si>
    <t>V-3*, dim. odprtine 68x202 cm, cilindrična ključavnica.</t>
  </si>
  <si>
    <t>2.1.2.a</t>
  </si>
  <si>
    <t>V-4, dim. odprtine 78x298 cm, z nadsvetlobo, cilindrična ključavnica.</t>
  </si>
  <si>
    <t>V-5, dim. odprtine 88x298 cm, z nadsvetlobo, cilindrična ključavnica.</t>
  </si>
  <si>
    <t>2.1.1.e</t>
  </si>
  <si>
    <t>2.1.2.f</t>
  </si>
  <si>
    <t>V-6, dim. odprtine 88x202 cm, drsna vrata, cilindrična ključavnica</t>
  </si>
  <si>
    <t>2.1.2.g</t>
  </si>
  <si>
    <t>V-7, dim. odprtine 81x202 cm, cilindrična ključavnica</t>
  </si>
  <si>
    <r>
      <rPr>
        <b/>
        <sz val="10"/>
        <rFont val="Calibri"/>
        <family val="2"/>
        <charset val="238"/>
        <scheme val="minor"/>
      </rPr>
      <t>Notranje okno z oznako v načrtu O-1, dim. odprtine 110x115 cm</t>
    </r>
    <r>
      <rPr>
        <sz val="10"/>
        <rFont val="Calibri"/>
        <family val="2"/>
        <charset val="238"/>
        <scheme val="minor"/>
      </rPr>
      <t>. PVC večkomorni profil, fiksna zasteklitev - troslojno termopan steklo 4/14/4/14</t>
    </r>
  </si>
  <si>
    <r>
      <rPr>
        <b/>
        <sz val="10"/>
        <rFont val="Calibri"/>
        <family val="2"/>
        <charset val="238"/>
        <scheme val="minor"/>
      </rPr>
      <t>Notranje okno z oznako v načrtu O-2, dim. odprtine 250x115 cm</t>
    </r>
    <r>
      <rPr>
        <sz val="10"/>
        <rFont val="Calibri"/>
        <family val="2"/>
        <charset val="238"/>
        <scheme val="minor"/>
      </rPr>
      <t>. PVC večkomorni profil, fiksna zasteklitev - troslojno termopan steklo 4/14/4/14, vmesne naklade na mestu predelne stene.</t>
    </r>
  </si>
  <si>
    <r>
      <t xml:space="preserve">Dobava in montaža notranje steklene stene z oznako v načrtu SS-1 dim. 178x298 cm iz ALU profilov </t>
    </r>
    <r>
      <rPr>
        <sz val="10"/>
        <rFont val="Calibri"/>
        <family val="2"/>
        <charset val="238"/>
        <scheme val="minor"/>
      </rPr>
      <t xml:space="preserve">npr. ALU-K 55N ali enakovredno. Ostala oprema v ceni:
- vse zasteklitve so iz varnostnega ESG stekla (ustreznost za vrtce in evakuacijo), Ug = ni zahteve,
- tridelni tečaji prilagojeni teži vrat,
- krilo je opremljeno z dvodelno INOX kljuko npr. HOPPE srednjega cenovnega ranga, z zaobljenimi robovi,
- sistemska cilindrična ključavnica,
- samozapiralo na vratih za višjo frekvenco,
- antipanik drog po SIST EN 1125
- barvo okvirja po RAL lestvici izbere projektant arhitekture.
</t>
    </r>
    <r>
      <rPr>
        <i/>
        <sz val="10"/>
        <rFont val="Calibri"/>
        <family val="2"/>
        <charset val="238"/>
        <scheme val="minor"/>
      </rPr>
      <t xml:space="preserve">Opomba: Vrata so evakuacijska. Svetla širina prehoda je minimalno 90 cm. </t>
    </r>
  </si>
  <si>
    <r>
      <t xml:space="preserve">Dobava in montaža notranje steklene stene z oznako v načrtu SS-2 dim. 178x298 cm iz ALU profilov </t>
    </r>
    <r>
      <rPr>
        <sz val="10"/>
        <rFont val="Calibri"/>
        <family val="2"/>
        <charset val="238"/>
        <scheme val="minor"/>
      </rPr>
      <t xml:space="preserve">npr. ALU-K 55N ali enakovredno. Ostala oprema v ceni:
- vse zasteklitve so iz varnostnega ESG stekla (ustreznost za vrtce in evakuacijo), Ug = ni zahteve,
- tridelni tečaji prilagojeni teži vrat,
- krilo je opremljeno z dvodelno INOX kljuko npr. HOPPE srednjega cenovnega ranga, z zaobljenimi robovi,
- sistemska cilindrična ključavnica,
- samozapiralo na vratih za višjo frekvenco,
- antipanik drog po SIST EN 1125
- barvo okvirja po RAL lestvici izbere projektant arhitekture.
</t>
    </r>
    <r>
      <rPr>
        <i/>
        <sz val="10"/>
        <rFont val="Calibri"/>
        <family val="2"/>
        <charset val="238"/>
        <scheme val="minor"/>
      </rPr>
      <t xml:space="preserve">Opomba: Vrata so evakuacijska. Svetla širina prehoda je minimalno 90 cm. </t>
    </r>
  </si>
  <si>
    <t>2.2.3.</t>
  </si>
  <si>
    <t>2.4.4.</t>
  </si>
  <si>
    <t>Obnova obstoječega klasičnega hrastovega parketa položenega v "ribjo kost" ali lamelnega parketa po naslednjem postopku:
- odbrus obstoječe površinske zaščite in površinskih poškodb,
- kitanje celotne površine s ponovnim brušenjem,
- 3 x premaz s kvalitetnim PU lakom primernim za visoko frekvenco obrabe.</t>
  </si>
  <si>
    <t>Nove zaključne visoke ali nizke hrastove letve vgrajene na stik parketa in stene, skupaj s pritrdilnim materialom. Letve so brušene in 3x lakirane.</t>
  </si>
  <si>
    <t>Dobava in izdelava notranje stenske obloge s keramičnimi ploščicami dim. 20 cm x 20 cm, na lepilo. V ceni je upoštevana nabavna cena ploščic 15 €/m² ter PVC zaokrožnice na vogalih. Ploščice in fugirno maso izbere projektant! Višina polaganja - vrh vratnega okvirja. Oblaga se vse stene sanitarij ter stena pri trokaderu v prostoru P-33a, stena pri umivalniku v prostoru P-33, pas nad pultom pri čajni kuhinji v prostoru P-27 ter stene umivalnic v igralnicah.</t>
  </si>
  <si>
    <t>1.6.0</t>
  </si>
  <si>
    <t>Vgradnja nenosilnih plinobetonskih preklad 15 x 25 x 125 cm (npr Ytong NEP 15 ali enakovredno) nad obstoječe vratne odprtine. V ceni zajeta tudi izdelava ležišča preklade v dolžini min 15 cm.Stene se izvede za preglrado prostora P-33a, WC P-30a ter za zazidavo vseh nadsvetlob po odpstranitvi oken.</t>
  </si>
  <si>
    <t>Izdelava grobih in finih stenskih apnenocementnih ometov sten, na opečno ali betonsko podlago, s podaljšano malto 1:3:9, s predhodnim obrizgom z redko cem. malto. Upoštevan je dodatek na obdelavo manjših površin. Izvede se na mestih odstranjenih ometov, odstranjenih vrat (kjer se ponovno ne manestijo) ter na mestih odstranjenih lesenih oblog.</t>
  </si>
  <si>
    <t xml:space="preserve">Izdelava mavčnih kaskad na zaključkih kasetnih stropov z mavčno oblogo r.š. do 0,5 m; kovinska pocinkana podkonstrukcija, enoslojna vlagoodporna mavčna plošča 12.5 mm, bandažiranje površine ter  ostali drobni material za pritrjevanje in tesnenje. </t>
  </si>
  <si>
    <t>Izdelava zapor raznih inštalacij, obseg obloge do 1,0 m; kovinska pocinkana podkonstrukcija, dvoslojna vlagoodporna mavčna plošča 2 x 12.5 mm, bandažiranje površine, toplotna izolacija in ostali drobni material za pritrjevanje in tesnenje. bandažiranje!</t>
  </si>
  <si>
    <t xml:space="preserve">Izdelava zapore za elektro omarico, obseg obloge od tal do stropa., širine 1,10 m,  kovinska pocinkana podkonstrukcija, dvoslojna vlagoodporna mavčna plošča 2 x 12.5 mm, bandažiranje površine, toplotna izolacija in ostali drobni material za pritrjevanje in tesnenje. </t>
  </si>
  <si>
    <t>2.7.0.</t>
  </si>
  <si>
    <t>RAZNA DELA</t>
  </si>
  <si>
    <t>RAZNA  DELA</t>
  </si>
  <si>
    <t>Izdelava poročilo o ravnanju z gradbenimi odpadki v 2. izvodih.</t>
  </si>
  <si>
    <t>2.7.1.</t>
  </si>
  <si>
    <t>2.7.2.</t>
  </si>
  <si>
    <t>2.7.3.</t>
  </si>
  <si>
    <t>Izdelava načrta arhitekture PID  v 4. izvodih</t>
  </si>
  <si>
    <t>skupaj razna  dela</t>
  </si>
  <si>
    <t>Zazidava WC kotličkov in parapetov pri umivalnikih (prostor P-29) s plinobetonskim blokom debeline 15 cm (npr Ytong ZP 15 ali enakovredno), višine zidu do 3 m, z lepilom. Upoštevan je dodatek na težje dostopna dela. Obračun po neto zazidane površine.</t>
  </si>
  <si>
    <t>Krpanje vtorov po izvedbi instalacij v tlakih na mestih, kjer se je izvedlo dolbljenje z betonom C16/20/XCDmax4, debeline 5-10 cm</t>
  </si>
  <si>
    <t xml:space="preserve">Izdelava dokazila o zanesljivosti  (DOZ)  vključno z navodili za obratovanje in vzdrževanje objekta v 2. izvodih. </t>
  </si>
  <si>
    <t>Dolbljenje obstoječih cementih estrihov za položitev instalacij v tlakih, kjer se v celoti le ti ne odstranjujejo.</t>
  </si>
  <si>
    <t>Postavka, enota mere (em)</t>
  </si>
  <si>
    <t>Ročno rušenje talnih naložb do podložnega betona ali betonske plošče, naslednje sestave:
- betonski estrih, ocenjene debeline d=8 cm,
- PE folija
- toplotna izolacija, d=3 cm,
Obračun po neto m2 rušene naložbe.</t>
  </si>
  <si>
    <t>Pregradna stena, nenosilna, npr Knauf W116 ali enakovredno; z dvojno notranjo podkonstrukcijo ter dvoslojno obojestransko oblogo 2 x mavčna obloga GKB plošče debeline 12,5 mm, zvočno izolacijski sloj iz mineralne olne d_ 2 x 15 cm, skupna debelina stene 30 cm, vključno z vsemi drsnimi stiki, zaključki, pritrjevalnimi profili ter materialom. Višina cca 3,50 m1. V ceni zajeti tudi bandažiranje!</t>
  </si>
  <si>
    <t>nabavo, dobavo in montažo vseh izdelkov vključno z vsemi zaključnimi letvicami, PVC notranjimi zaokrožnicami….</t>
  </si>
  <si>
    <t>Dobava in polaganje PVC talne obloge npr. GERFLOR Taralay Premium debeline 2 mm ali drugo enakovredne kvalitete. Zajeto tudi:
- izravnava podlage z izravnalno maso 0-3 mm,
- prednamaz,
- lepljenje tlaka
- varjenje stikov,
- zaokrožnica višine 10 cm stiku s stenami (zajeta v površini),
- impregnacijska prva zaščita tlaka  po položitvi. 
Vzorec po izbiri projektanta. Podloga je mikroarmiran cementni estrih. Obračun po m2 neto položenega tlaka.</t>
  </si>
  <si>
    <t>INVESTICIJSKA VZDRŽEVALNA DELA  ENOT KRANJSKIH VRTCEV 2018 - GO DELA</t>
  </si>
  <si>
    <t>ELEKTRIČNE INSTALACIJE</t>
  </si>
  <si>
    <t>V sklopu posamezne postavke mora biti zajet ves material, delo (dolblenje za cevi), drobni in pritrdilni materal za potrebno vgradnjo, vključno z usklajevanji na objektu, vsemi preboji do fi 50mm, oziroma 50x50mm ter prevozom materiala na gradbišče.</t>
  </si>
  <si>
    <t>V popisu so navedena komercialna imena materialov, naprav, opreme, ipd. zgolj zaradi določitve kvalitete in izgleda. Ponujen material in oprema morajo biti enake kvalitete in izgleda kot je določeno s popisom. Odstopanja so dopustna samo v primeru izboljšanja kvalitete oz funkcije in izgleda ob pogoju predhodne potrditve projektanta in odgovornega vodje projekta. V primeru, da posamezni elementi po kvaliteti in izgledu niso predpisani, mora ponudnik ob oddaji ponudbe navesti ponujeno kvaliteto in izgled ter pred izvedbo pridobiti potrditev projektanta in odgovornega vodje projekta.</t>
  </si>
  <si>
    <t>Dobava in montaža / Opis</t>
  </si>
  <si>
    <t>Enota</t>
  </si>
  <si>
    <t>Količina</t>
  </si>
  <si>
    <t>Cena/enoto</t>
  </si>
  <si>
    <t>Skupna cena</t>
  </si>
  <si>
    <t>I.</t>
  </si>
  <si>
    <t>SVETILKE</t>
  </si>
  <si>
    <t>S1-</t>
  </si>
  <si>
    <t>Nadgradna LED svetilka bele barve, velikosti 1170mm x 197mm x 36mm, ohišje iz pocinkane pločevine, optika iz poli-karbonata UGR&lt;19, izhodni svetlobni tok svetilke 3700lm, priključna moč svetilke 31W, življenska doba vsaj 50.000 ur pri 70% vzdrževanega svetlobnega toka, indeks barvnega videza vsaj 80, barvna temperatura 4000K,
kot: SM134V LED37S/840 PSU W20L120 OC</t>
  </si>
  <si>
    <t>kos</t>
  </si>
  <si>
    <t>S2-</t>
  </si>
  <si>
    <t>Nadgradna LED svetilka bele barve, velikosti 1170mm x 197mm x 36mm, ohišje iz pocinkane pločevine, optika iz poli-karbonata, izhodni svetlobni tok svetilke 2700lm, priključna moč svetilke 27W, življenska doba vsaj 50.000 ur pri 70% vzdrževanega svetlobnega toka, indeks barvnega videza vsaj 80, barvna temperatura 4000K,
kot: SM134V LED27S/840 PSU W20L120 NOC</t>
  </si>
  <si>
    <t>S3-</t>
  </si>
  <si>
    <t>Plafonjera za stensko ali stropni montažo, premer 345mm, IP44, IK03, izhodni svetlopbni tok svetilke 1700lm, priključna moč 22W, življenjska doba 30.000h pri 70% vzdrževanem svetlpnem toku z vgrajenim mikrovalovnim senzorjem,
kot: WL060V LED17S/840 PSU MDU II WH</t>
  </si>
  <si>
    <t>S4-</t>
  </si>
  <si>
    <t>Vgradni stropni sevalnik, premera 166mm, bele barve, z vzmetnimi pritrdilnimi nosilci, priključna moč svetilke 11W, izhodni svetlobni tok svetilke 1196lm,  življenska doba 50.000 ur pri 70% vzdrževanega svetlobnega toka, indeks barvnega videza 80, barvna temperatura vira 4000K,
kot: DN130B LED10S/840 PSU PI6 WH</t>
  </si>
  <si>
    <t>5.</t>
  </si>
  <si>
    <t>S5-</t>
  </si>
  <si>
    <t>Stenski reflektor z IR senzorjem, zaščita IP65, IK07, izhodni svetlobni tok 900lm, priključna moč 10W,
kot: BVP105 LED9/840 PSU  VWB100 MDU</t>
  </si>
  <si>
    <t>Svetilka varnostne razsvetljave  visoko zmogljiva 2,7W LED.  Z optiko prilagojeno za pokrivanje hodnikov, večjih površin ali hidrantov, avtonomna baterija 1h pripravni ali trajni spoj.  Auto-test funkcija in prikaz statusa z dvobarvno LED,  kot:</t>
  </si>
  <si>
    <t>V1-</t>
  </si>
  <si>
    <t xml:space="preserve">Zumtobel, ESCAPE vgradna 1h </t>
  </si>
  <si>
    <t>V2-</t>
  </si>
  <si>
    <t>Zumtobel, ANTIPANIC nadgradna</t>
  </si>
  <si>
    <t>Svetilka varnostne razsvetljave z varnostnim znakom, 5W LED, avtonomna baterija 1h pripravni ali trajni spoj.  Auto-test funkcija in prikaz statusa z dvobarvno LED, kot:</t>
  </si>
  <si>
    <t>V3-</t>
  </si>
  <si>
    <t>Zumtobel, CROSSIGN ERI 110 W 1U, vgradna, smer NAVZDOL</t>
  </si>
  <si>
    <t>V4-</t>
  </si>
  <si>
    <t>Zumtobel, CROSSIGN ERI 110 W 1U, nadgradna, smer NAVZDOL</t>
  </si>
  <si>
    <t>8.</t>
  </si>
  <si>
    <t>Pregled in preizkus varnostne razsvetljave, s streni pooblaščene inštitucije, komplet s pridobitvijo ustreznega potrdila</t>
  </si>
  <si>
    <t>9.</t>
  </si>
  <si>
    <t>Meritve splošne osvetljenosti v prostorih</t>
  </si>
  <si>
    <t>Svetilke SKUPAJ:</t>
  </si>
  <si>
    <t>II.</t>
  </si>
  <si>
    <t>MOČNOSTNE INŠTALACIJE</t>
  </si>
  <si>
    <t>Kabel položen v medstropovju nadometno na kabelski polici delno v inštalacijskih kanalih, po stenah podometno v zaščitni cevi:</t>
  </si>
  <si>
    <t>-</t>
  </si>
  <si>
    <t>NYM-J 3 x 1,5 mm2</t>
  </si>
  <si>
    <t>m</t>
  </si>
  <si>
    <t>NYM-J 4 x 1,5 mm2</t>
  </si>
  <si>
    <t>NYM-J 3 x 2,5 mm2</t>
  </si>
  <si>
    <t>NYY-J 5 x 10 mm2</t>
  </si>
  <si>
    <t>Vodnik za izenačevanje potencialov, delno v cevi:</t>
  </si>
  <si>
    <t>H07V-K 4 mm2</t>
  </si>
  <si>
    <t>H07V-K 6 mm2</t>
  </si>
  <si>
    <t>H07V-K 10 mm2</t>
  </si>
  <si>
    <t>PVC cev:</t>
  </si>
  <si>
    <t>fi 16, rebrasta</t>
  </si>
  <si>
    <t>fi 23, rebrasta</t>
  </si>
  <si>
    <t>fi 40, rebrasta</t>
  </si>
  <si>
    <t>Inštalacijski kanal, raznih dimenzij</t>
  </si>
  <si>
    <t>Stikalo, 10A, za vgradnjo v modulni sistem, bele barve, kot Tem</t>
  </si>
  <si>
    <t>navadno</t>
  </si>
  <si>
    <t>izmenično</t>
  </si>
  <si>
    <t>križno</t>
  </si>
  <si>
    <t>Tipkalo, za vgradnjo v modulni sistem, bele barve, kot Tem</t>
  </si>
  <si>
    <t>Modul s podometno dozo in okvirjem, kot Tem, za vgradnjo:</t>
  </si>
  <si>
    <t>enega stikala</t>
  </si>
  <si>
    <t>dveh stikal</t>
  </si>
  <si>
    <t>Doza izenačevanja potencialov, komplet s Cu zbiralko, kot:</t>
  </si>
  <si>
    <t>GW 48 004</t>
  </si>
  <si>
    <t>Stalni priključek, komplet:</t>
  </si>
  <si>
    <t>podometne izvedbe</t>
  </si>
  <si>
    <t>10.</t>
  </si>
  <si>
    <t>Vtičnica z zaščitnim kontaktom, komplet s podometno dozo in okvirjem, zaščito proti vstavljanju tujega predmeta, v izvedbi kot Tem:</t>
  </si>
  <si>
    <t>16A, 250V, enojna</t>
  </si>
  <si>
    <t>16A, 250V, dvojna</t>
  </si>
  <si>
    <t>11.</t>
  </si>
  <si>
    <t>Vtičnice vgrajene v zidnem kanalu :</t>
  </si>
  <si>
    <t>vtičnica z zaščitnim kontaktom, 16A, 250V, trojna, bela</t>
  </si>
  <si>
    <t>12.</t>
  </si>
  <si>
    <t>Zidni  kanal,  kovinski,  bele barve,  dvoprekatni komplet s pregradami, veznimi elementi, pokrovom kanala, končnimi elementi in pritrdilnim priborom, kot Elba,  AT110 / 72, do dolžine:</t>
  </si>
  <si>
    <t>1m</t>
  </si>
  <si>
    <t>6m</t>
  </si>
  <si>
    <t>13.</t>
  </si>
  <si>
    <t xml:space="preserve">Razne nadometne oziroma podometne razvodne doze, komplet </t>
  </si>
  <si>
    <t>14.</t>
  </si>
  <si>
    <r>
      <t xml:space="preserve">Žica H07V-K 4 mm2, dolžine 0,1-0,2 m, komplet s kabelskimi čevlji
</t>
    </r>
    <r>
      <rPr>
        <sz val="9"/>
        <color indexed="8"/>
        <rFont val="Arial CE"/>
        <charset val="238"/>
      </rPr>
      <t>(premostitve kovinskih mas - okvirji vrat, omarice strojnih naprav, oprema kuhinje,...)</t>
    </r>
  </si>
  <si>
    <t>15.</t>
  </si>
  <si>
    <t>Žica H07V-K 6 mm2, dolžine 20cm, komplet s kabelskimi čevlji in vijaki</t>
  </si>
  <si>
    <t>16.</t>
  </si>
  <si>
    <t>Izdelava spojev izenačevanja potencialov, komplet z objemkami oz. drobnim materialom</t>
  </si>
  <si>
    <t>17.</t>
  </si>
  <si>
    <t>Priklop, komplet z drobnim materialom:</t>
  </si>
  <si>
    <t xml:space="preserve">ventilatorja do 0,1kW, komplet </t>
  </si>
  <si>
    <t>klima naprave</t>
  </si>
  <si>
    <t>18.</t>
  </si>
  <si>
    <r>
      <t xml:space="preserve">Razdelilnik </t>
    </r>
    <r>
      <rPr>
        <b/>
        <sz val="10"/>
        <color indexed="8"/>
        <rFont val="Arial CE"/>
        <charset val="238"/>
      </rPr>
      <t>R1</t>
    </r>
    <r>
      <rPr>
        <sz val="10"/>
        <color indexed="8"/>
        <rFont val="Arial CE"/>
        <family val="2"/>
        <charset val="238"/>
      </rPr>
      <t>, 
predviden kot tipska podometna omara, kot Schrack, za vgradnjo 72 elementov, komplet z vrati in podometno dozo ter vgrajeno opremo, kot Schrack:</t>
    </r>
  </si>
  <si>
    <t>stikalo</t>
  </si>
  <si>
    <t>40A, 3p, v omari</t>
  </si>
  <si>
    <t>instalacijski odklopnik:</t>
  </si>
  <si>
    <t>B/10A, 16A, 1p</t>
  </si>
  <si>
    <t>C/10A, 16A, 1p</t>
  </si>
  <si>
    <t>kombinirano zaščitno stikalo, C16/0,03A, 2p</t>
  </si>
  <si>
    <t>impulzni rele, 16A, 2p, 230V</t>
  </si>
  <si>
    <t>časovni rele, 8A, 230V, 1p</t>
  </si>
  <si>
    <t>kontaktor, 20A, 230V, 2p</t>
  </si>
  <si>
    <t>prenapetostna zaščita, Protec C</t>
  </si>
  <si>
    <t>drobni in vezni material</t>
  </si>
  <si>
    <t>kompl.</t>
  </si>
  <si>
    <t>ožičenje med elementi, drobni in vezni material</t>
  </si>
  <si>
    <t>SKUPAJ:</t>
  </si>
  <si>
    <t>19.</t>
  </si>
  <si>
    <t>Priklop, dovodnega kabla v  obstoječem glavnem razdelilniku, komplet z dograditvijo varovalnega podnožja C25A, 3p, komplet z drobnim materialom</t>
  </si>
  <si>
    <t>20.</t>
  </si>
  <si>
    <r>
      <t xml:space="preserve">Tesnitev  med  požarnimi  sektorji  (EI90)  s  požarno odpornimi kiti odprtine do velikosti 0,05m2, komplet z izjavo izvajalca o vgradnji in ustreznimi certifikati
</t>
    </r>
    <r>
      <rPr>
        <sz val="9"/>
        <rFont val="Arial CE"/>
        <charset val="238"/>
      </rPr>
      <t>(Tesnitev vseh močnostnih inštalacij)</t>
    </r>
  </si>
  <si>
    <t>21.</t>
  </si>
  <si>
    <t>Meritve električnih inštalacij, komplet</t>
  </si>
  <si>
    <t>Močnostne inštalacije SKUPAJ:</t>
  </si>
  <si>
    <t>III.</t>
  </si>
  <si>
    <t>UNIVERZALNO OŽIČENJE</t>
  </si>
  <si>
    <t>UTP kat 6</t>
  </si>
  <si>
    <t>PVC cev :</t>
  </si>
  <si>
    <t>Podatkovna vtičnica, dvojna, RJ 45 kat 6, s protiprašnim pokrovčkom, komplet z zaključevanjem kabla in označitvijo vtičnice:</t>
  </si>
  <si>
    <t>podometne izvedbe, komplet z dozo in okvirjem, kot Tem</t>
  </si>
  <si>
    <t>vgrajena v zidni kanal</t>
  </si>
  <si>
    <t>Podatkovna vtičnica, enojna, RJ 45 kat 6, s protiprašnim pokrovčkom, komplet z zaključevanjem kabla in označitvijo vtičnice:</t>
  </si>
  <si>
    <t>Dograditev v obstoječo komunikacijsko omaro:</t>
  </si>
  <si>
    <t>organizator povezovalnih kablov za panel, komplet z nosilcem</t>
  </si>
  <si>
    <t>priključni panel, kat 6,  24xRJ45, komplet z zaključevanjem kabla</t>
  </si>
  <si>
    <t>meritve UTP kabla</t>
  </si>
  <si>
    <t>povezovalni kabli, dolžine do 1,5m</t>
  </si>
  <si>
    <t xml:space="preserve">Aktivna oprema ni predmet načrta. </t>
  </si>
  <si>
    <t>Izvedba meritev celotnega podatkovnega omrežja (do 20 linij) v skladu z merilnimi standardi. Izdelava poročila o vseh meritvah, predaja meritev v elektronski obliki PDF in elektronski obliki merilnega instrumenta, ter izvedba vloge in pridobitev sistemske garancije za dobo 10 let.</t>
  </si>
  <si>
    <r>
      <t xml:space="preserve">Tesnitev  med  požarnimi  sektorji  (EI90)  s  požarno odpornimi kiti odprtine do velikosti 0,05m2, komplet z izjavo izvajalca o vgradnji in ustreznimi certifikati
</t>
    </r>
    <r>
      <rPr>
        <sz val="9"/>
        <rFont val="Arial CE"/>
        <charset val="238"/>
      </rPr>
      <t>(Tesnitev vseh telekomunikacijskih inštalacij)</t>
    </r>
  </si>
  <si>
    <t>Univerzalno ožičenje SKUPAJ:</t>
  </si>
  <si>
    <t>IV.</t>
  </si>
  <si>
    <t>DOMOFONSKA INŠTALACIJA</t>
  </si>
  <si>
    <t>JY(St)Y 4x2x0,8 mm</t>
  </si>
  <si>
    <t>Priklop elementov na obstoječi sistem (TCS)</t>
  </si>
  <si>
    <t xml:space="preserve">Notranja enota - prostoročna, 
kot ISW3030-0140 </t>
  </si>
  <si>
    <t>Različne melodije za etažni poziv in poziv izpred vrat. Možnost izključitve zvonjenja z optično identifikacijo.  Trinajst različnih melodija zvonjenja.  Tipke za odpiranje vrat vklapljanje razs.v stopnišču in BUS-funkcija.   Možnost regulacije jakosti zvonjenja. Zaščita pred prisluškovanjem, prostoročni pogovor pri ISW3030.  Montaža na zid in dodatak za montažo na mizo TUS2-ZB kot opcija.</t>
  </si>
  <si>
    <t>montaža priklop in zagon, šolanje uporabnika</t>
  </si>
  <si>
    <t>SKUPAJ</t>
  </si>
  <si>
    <t>Domofonska inštalacija SKUPAJ:</t>
  </si>
  <si>
    <t>V.</t>
  </si>
  <si>
    <t>AVTOMATSKO JAVLJANJE POŽARA - PREDPRIPRAVA</t>
  </si>
  <si>
    <t>JBY(St)Y 1x2x0,8mm</t>
  </si>
  <si>
    <t>Razvodna doza, nadometna oziroma podometne izvedbe</t>
  </si>
  <si>
    <t>Avtomatsko javljanje požara - predpriprava SKUPAJ:</t>
  </si>
  <si>
    <t>VI.</t>
  </si>
  <si>
    <t>OZVOČENJE - prilagoditev sistema</t>
  </si>
  <si>
    <t>PPL 3 x 1,5 mm2</t>
  </si>
  <si>
    <t>Demontaža ter ponovna montaža obstoječega nadgradnega zvočnika</t>
  </si>
  <si>
    <t>Priklop zvočnikov v linijo ozvočenja, komplet z drobnim materialom</t>
  </si>
  <si>
    <t>Pregled in preizkus sistema za obveščanje</t>
  </si>
  <si>
    <t>ur</t>
  </si>
  <si>
    <t>Ozvočenje - prilagoditev sistema SKUPAJ:</t>
  </si>
  <si>
    <t>VII.</t>
  </si>
  <si>
    <t>PRIPRAVLJALNA, DEMONTAŽA IN NEPREDVIDENA DELA</t>
  </si>
  <si>
    <t>Demontažna elektroinštalacijskih elementov  (svetilke, stikala, vtičnice, kabli, TK vtičnice,...)</t>
  </si>
  <si>
    <r>
      <t xml:space="preserve">Odvoz elementov, komplet s potrdilom o odvozu na deponijo </t>
    </r>
    <r>
      <rPr>
        <sz val="9"/>
        <color indexed="8"/>
        <rFont val="Arial CE"/>
        <charset val="238"/>
      </rPr>
      <t>(v dogovoru z investitorjem)</t>
    </r>
  </si>
  <si>
    <t>Gradbiščna omarica, komplet s postavitvijo in priklopom na obstoječi dovod, komplet s spojnimi elementi</t>
  </si>
  <si>
    <t>Kabel za priklop gradbene omarice, kabel tip NYY-J 5x10mm2</t>
  </si>
  <si>
    <t>Nepredvidena dela, premostitve obstoječih inštalacij, pregled obstoječih inštalacij, ki jih je potrebno ohraniti</t>
  </si>
  <si>
    <r>
      <t>Dolblenje sten (pretežno betonske 2/3, delno opečne1/3), komplet z odvozom materiala</t>
    </r>
    <r>
      <rPr>
        <sz val="9"/>
        <color indexed="8"/>
        <rFont val="Arial CE"/>
        <charset val="238"/>
      </rPr>
      <t xml:space="preserve"> (brez zametavanja)</t>
    </r>
  </si>
  <si>
    <t>do velikosti 5x5cm</t>
  </si>
  <si>
    <t>za razdelilnik  70x40x15cm</t>
  </si>
  <si>
    <t>Pripravljalna, demontažna in nepredvidena dela SKUPAJ:</t>
  </si>
  <si>
    <t>REKAPITULACIJA</t>
  </si>
  <si>
    <t>INŠTALACIJSKI MATERIAL</t>
  </si>
  <si>
    <t>AVTOMATSKO JAVLJANJE POŽARA - predpriprava</t>
  </si>
  <si>
    <t>PRIPRAVLJALNA, DEMONTAŽNA IN NEPREDVIDENA DELA</t>
  </si>
  <si>
    <t>VIII.</t>
  </si>
  <si>
    <t>Predajna dokumentacija, vris sprememb v PZI načrt</t>
  </si>
  <si>
    <t>IX.</t>
  </si>
  <si>
    <t>Načrt PID</t>
  </si>
  <si>
    <t xml:space="preserve">INVESTICIJA SKUPAJ </t>
  </si>
  <si>
    <t>€</t>
  </si>
  <si>
    <t>V oceni ni zajet DDV.</t>
  </si>
  <si>
    <t>4.1.  POPIS MATERIALA IN DEL ZA VODO IN KANALIZACIJO</t>
  </si>
  <si>
    <t>V popisih je nekatera oprema že točno opisana glede na proizvajalca in tip proizvoda. Izvajalec lahko v skladu z 68. členom ZJN-3 opremo zamenja. Zamenjana oprema mora biti tehnično in kvalitetno enakovredna ali boljša od opreme izbrane v popisih.</t>
  </si>
  <si>
    <t>4.1.1. Sanitarni elementi</t>
  </si>
  <si>
    <t>enota</t>
  </si>
  <si>
    <t>količina</t>
  </si>
  <si>
    <t>cena/enoto</t>
  </si>
  <si>
    <t>cena</t>
  </si>
  <si>
    <t>Komplet umivalnik, sestavljen iz:</t>
  </si>
  <si>
    <t xml:space="preserve">Umivalnik iz sanitarne keramike za vgradnjo v pult. Širina umivalnika 50 cm, barvni odtenek in tip po izbiri arhitekta. Zajet tudi pritrdilni in tesnilni material.
</t>
  </si>
  <si>
    <t>Enoročna stoječa armatura 1/2" za umivalnik. Z odtočnim ventilom 6/4" s čepom na vzvod in sifonom ter fleksibilnimi cevmi. Vključno s kotnimi ventili.</t>
  </si>
  <si>
    <t>Komplet WC  konzolni, sestavljen iz:</t>
  </si>
  <si>
    <t>Straniščna školjka iz sanitarne keramike, viseča na steni, vključno s sedežno desko s pokrovom, barva in tip školjke po izbiri arhitekta. Zajeta tudi suhomontažna nosilna konzola, pritrdilni in tesnilni material.</t>
  </si>
  <si>
    <t>Podometni splakovalnik z nosilnim ogrodjem za WC, iz plastike, z izolacijo proti rosenju, z notranjo garnituro, z odtokom, kotnim ventilom in splakovalno cevjo, splakovalna količina 6l, aktiviranje od spredaj z dvojno tipko, barva in tip po izbiri arhitekta. Z nosilnim okvirjem za suho montažo.</t>
  </si>
  <si>
    <t>Komplet WC  konzolni otroški (najmanjša velikost  -kot npr. Laufen Florakids), sestavljen iz:</t>
  </si>
  <si>
    <t>Komplet trokadero, sestavljen iz:</t>
  </si>
  <si>
    <t xml:space="preserve">Školjka iz sanitarne keramike s talnim odtokom, barva in tip po izbiri arhitekta. Kromirana rešetka. Pritrdilni material in tesnilni material. </t>
  </si>
  <si>
    <t xml:space="preserve">Tlacni izplakovalnik s podometno izplakovalno cevjo DN 100. Kromirana, enorocna, zidna mešalna baterija s podaljšanim izlivom, tip po izbiri arhitekta. Vključno s kotnimi ventili. </t>
  </si>
  <si>
    <t>Priprava mesta za:</t>
  </si>
  <si>
    <t>Pomivalno korito - priprav odtoka PP50 in priprava kotnih ventilov topla/hladna voda po zahtevah opreme</t>
  </si>
  <si>
    <t>Blatex - priprav odtoka PP50 in priprava kotnih ventilov topla/hladna voda po zahtevah opreme</t>
  </si>
  <si>
    <t>Kadička za nego otrok - priprav odtoka PP50 in priprava kotnih ventilov topla/hladna voda po zahtevah opreme</t>
  </si>
  <si>
    <t>* vse pozicije šteti kot dobava in montaža</t>
  </si>
  <si>
    <t>* Kuhinjska oprema zajeta v popisu tehnologije</t>
  </si>
  <si>
    <t>4.1.2. Povezovalne cevi</t>
  </si>
  <si>
    <r>
      <rPr>
        <b/>
        <sz val="10"/>
        <rFont val="Calibri"/>
        <family val="2"/>
        <charset val="238"/>
      </rPr>
      <t>Univerzalna večplastna cev v kolutu</t>
    </r>
    <r>
      <rPr>
        <sz val="10"/>
        <rFont val="Calibri"/>
        <family val="2"/>
        <charset val="238"/>
      </rPr>
      <t xml:space="preserve"> (50 m) ali v palicah po 5m skupaj s toplotno izolacijo (19 mm), odporna do 95 st.C in 10 bar. </t>
    </r>
  </si>
  <si>
    <t>50x4</t>
  </si>
  <si>
    <t>32x3</t>
  </si>
  <si>
    <t>25 x 2,5</t>
  </si>
  <si>
    <t>20 x 2,25</t>
  </si>
  <si>
    <t>16x2</t>
  </si>
  <si>
    <t>Fazonski kosi za cevi iz točke 1.</t>
  </si>
  <si>
    <t>40x3,5</t>
  </si>
  <si>
    <t xml:space="preserve">Pritrdilni in tesnilni material </t>
  </si>
  <si>
    <r>
      <rPr>
        <b/>
        <sz val="10"/>
        <rFont val="Calibri"/>
        <family val="2"/>
        <charset val="238"/>
      </rPr>
      <t>Tlačni preizkus vodovodne instalacije</t>
    </r>
    <r>
      <rPr>
        <sz val="10"/>
        <rFont val="Calibri"/>
        <family val="2"/>
        <charset val="238"/>
      </rPr>
      <t xml:space="preserve"> na 13bar v času 24h ter izdaja zapisnika o tlačnem preizkusu.</t>
    </r>
  </si>
  <si>
    <r>
      <t xml:space="preserve">Krogelna zaporna pipa </t>
    </r>
    <r>
      <rPr>
        <sz val="10"/>
        <rFont val="Calibri"/>
        <family val="2"/>
        <charset val="238"/>
      </rPr>
      <t>za sanitarno vodo z montažnim in pritrdilnim materialom:</t>
    </r>
  </si>
  <si>
    <t>G1"</t>
  </si>
  <si>
    <t>G3/4"</t>
  </si>
  <si>
    <t>G1/2"</t>
  </si>
  <si>
    <r>
      <t xml:space="preserve">Izdelava talnega jaška velikosti 40x40cm </t>
    </r>
    <r>
      <rPr>
        <sz val="10"/>
        <rFont val="Calibri"/>
        <family val="2"/>
        <charset val="238"/>
      </rPr>
      <t>za pipe - odcepe v igralnice. Jašek s pokrovom pohodne izvedbe za zaporo vode v igralnico.</t>
    </r>
  </si>
  <si>
    <t>Demontaža obstoječih instalacij vode in sanitarnih elementov. Blindiranje instalacij za čas gradnje. Izvedba prevezav vode obstoječega razvoda za vrtec na novo instalacijo. Izvajalec naj si ogleda objekt.</t>
  </si>
  <si>
    <t>Nepredvidena dela</t>
  </si>
  <si>
    <t>Analiza vode za potrditev ustreznosti</t>
  </si>
  <si>
    <t>Pripravljalna del, zarisovanje, zakljucna dela.</t>
  </si>
  <si>
    <t>4.1.3. Kanalizacija</t>
  </si>
  <si>
    <r>
      <rPr>
        <b/>
        <sz val="10"/>
        <rFont val="Calibri"/>
        <family val="2"/>
        <charset val="238"/>
      </rPr>
      <t>Odtočna cev iz PP</t>
    </r>
    <r>
      <rPr>
        <sz val="10"/>
        <rFont val="Calibri"/>
        <family val="2"/>
        <charset val="238"/>
      </rPr>
      <t>; zajeti tudi vse fazonske kose, tesnilni material in pritrdilni material</t>
    </r>
  </si>
  <si>
    <t>F50 - PP</t>
  </si>
  <si>
    <t>F70 - PP</t>
  </si>
  <si>
    <t xml:space="preserve">F110 - PP </t>
  </si>
  <si>
    <t>zajeti tudi vse fazonske kose, tesnilni material in pritrdilni material</t>
  </si>
  <si>
    <r>
      <rPr>
        <b/>
        <sz val="10"/>
        <rFont val="Calibri"/>
        <family val="2"/>
        <charset val="238"/>
      </rPr>
      <t xml:space="preserve">Talni sifon </t>
    </r>
    <r>
      <rPr>
        <sz val="10"/>
        <rFont val="Calibri"/>
        <family val="2"/>
        <charset val="238"/>
      </rPr>
      <t xml:space="preserve">z nastavljivim vtokom in kromirano rešetko,  odtokom F56/50mm,  vtočnim lijakom iz PP in vgradnjo zaščito </t>
    </r>
  </si>
  <si>
    <r>
      <rPr>
        <b/>
        <sz val="10"/>
        <rFont val="Calibri"/>
        <family val="2"/>
        <charset val="238"/>
      </rPr>
      <t xml:space="preserve">Preizkus </t>
    </r>
    <r>
      <rPr>
        <sz val="10"/>
        <rFont val="Calibri"/>
        <family val="2"/>
        <charset val="238"/>
      </rPr>
      <t>celotnega kanalizacijskega sistema na  pretok. Zajeta tudi izdelava zapisnika.</t>
    </r>
  </si>
  <si>
    <t>Obnova kanalizacije v temelju:</t>
  </si>
  <si>
    <t>Že izvedeno v 2017</t>
  </si>
  <si>
    <t>Pritrdilni in tesnilni material.</t>
  </si>
  <si>
    <t>SKUPAJ VODA IN KANALIZACIJA:</t>
  </si>
  <si>
    <t>* vsa gradbena dela popisana v obrtniških delih</t>
  </si>
  <si>
    <t>* vsa uporabljena izolacija minimalno razreda C-s3 po standardu 
SIST EN 13501-1.</t>
  </si>
  <si>
    <t>4.2.  POPIS MATERIALA IN DEL ZA HLAJENJE</t>
  </si>
  <si>
    <r>
      <t xml:space="preserve">Demontaža in ponovna montaža klim. </t>
    </r>
    <r>
      <rPr>
        <sz val="10"/>
        <rFont val="Calibri"/>
        <family val="2"/>
        <charset val="238"/>
      </rPr>
      <t xml:space="preserve">Demontaža obstoječe zunanje enote klime z vakumiranjem in ponovnim polnenjem. Podaljšanje obstoječih instalacij za cca. 0,8m.Izvedba tlačnega preizkusa. Elektro odklop klime in ponovni priklop. Nove konzole za klimo in montaža na mesto od prvotnega oddaljeno za cca. 0,5m. </t>
    </r>
  </si>
  <si>
    <t>* vsa uporabljena izolacija za ogrevanje in hlajenje minimalno razreda C-s3 po standardu 
SIST EN 13501-1.</t>
  </si>
  <si>
    <t>4.3.  POPIS MATERIALA IN DEL ZA PREZRAČEVANJE</t>
  </si>
  <si>
    <t>Zamenjava obstoječih ventilatorjev v sanitarijah</t>
  </si>
  <si>
    <t xml:space="preserve">Odvodni ventilator Helios M1 (MiniVent) z zakasnitvijo izklopa in zakasnitvijo vklopa (model F), skupaj s protipovratno loputo. </t>
  </si>
  <si>
    <t>stropna izvedba</t>
  </si>
  <si>
    <t>stenska izvedba</t>
  </si>
  <si>
    <t>Spiro cev</t>
  </si>
  <si>
    <t>Spiro cev iz pocinkane pločevine za odvodne kanale velikosti 100mm</t>
  </si>
  <si>
    <t>Zunanja fasadna rešetka za spiro cev 100mm nerjave izvedbe.</t>
  </si>
  <si>
    <t>Izdelava prebojev za cev 100mm preko betonske stene debeline 25cm.</t>
  </si>
  <si>
    <t>Voda in kanalizacija</t>
  </si>
  <si>
    <t>Hlajenje</t>
  </si>
  <si>
    <t>Prezračevanje</t>
  </si>
  <si>
    <t>Predajna dokumentacija, vris sprememb v PZI</t>
  </si>
  <si>
    <t>Načrti PID</t>
  </si>
  <si>
    <t>DDV:</t>
  </si>
  <si>
    <t>SKUPAJ Z DDV:</t>
  </si>
  <si>
    <t>skupaj gradbena in obrtniška dela</t>
  </si>
  <si>
    <t>4. REKAPITULACIJA POPISA MATERIALA IN DEL VRTEC NAJDIHOJCA</t>
  </si>
  <si>
    <t>SKUPAJ REKAPITULACIJA GOI dela</t>
  </si>
  <si>
    <t>skupaj elektro instalacije</t>
  </si>
  <si>
    <t>skupaj dela strojne isntalacije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</si>
</sst>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424]General"/>
    <numFmt numFmtId="165" formatCode="_-* #,##0.00\ _S_I_T_-;\-* #,##0.00\ _S_I_T_-;_-* &quot;-&quot;??\ _S_I_T_-;_-@_-"/>
    <numFmt numFmtId="166" formatCode="_-* #,##0.00\ [$€-1]_-;\-* #,##0.00\ [$€-1]_-;_-* &quot;-&quot;??\ [$€-1]_-;_-@_-"/>
    <numFmt numFmtId="167" formatCode="#,##0.00\ &quot;€&quot;"/>
  </numFmts>
  <fonts count="63">
    <font>
      <sz val="10"/>
      <name val="Arial"/>
      <charset val="238"/>
    </font>
    <font>
      <sz val="11"/>
      <color theme="1"/>
      <name val="Calibri"/>
      <family val="2"/>
      <charset val="238"/>
      <scheme val="minor"/>
    </font>
    <font>
      <b/>
      <sz val="10"/>
      <name val="Arial"/>
      <family val="2"/>
      <charset val="238"/>
    </font>
    <font>
      <sz val="10"/>
      <name val="Arial"/>
      <family val="2"/>
      <charset val="238"/>
    </font>
    <font>
      <b/>
      <u/>
      <sz val="10"/>
      <name val="Arial"/>
      <family val="2"/>
      <charset val="238"/>
    </font>
    <font>
      <sz val="12"/>
      <name val="Times New Roman CE"/>
      <family val="1"/>
      <charset val="238"/>
    </font>
    <font>
      <b/>
      <sz val="12"/>
      <name val="Times New Roman CE"/>
      <charset val="238"/>
    </font>
    <font>
      <b/>
      <sz val="16"/>
      <name val="Times New Roman CE"/>
      <family val="1"/>
      <charset val="238"/>
    </font>
    <font>
      <sz val="10"/>
      <color indexed="8"/>
      <name val="Arial"/>
      <family val="2"/>
      <charset val="238"/>
    </font>
    <font>
      <sz val="11"/>
      <color rgb="FF000000"/>
      <name val="Garamond"/>
      <family val="1"/>
      <charset val="238"/>
    </font>
    <font>
      <sz val="11"/>
      <color rgb="FF9C6500"/>
      <name val="Calibri"/>
      <family val="2"/>
      <charset val="238"/>
      <scheme val="minor"/>
    </font>
    <font>
      <sz val="10"/>
      <name val="Calibri"/>
      <family val="2"/>
      <charset val="238"/>
      <scheme val="minor"/>
    </font>
    <font>
      <b/>
      <sz val="10"/>
      <name val="Calibri"/>
      <family val="2"/>
      <charset val="238"/>
      <scheme val="minor"/>
    </font>
    <font>
      <b/>
      <sz val="10"/>
      <color rgb="FFFF0000"/>
      <name val="Calibri"/>
      <family val="2"/>
      <charset val="238"/>
      <scheme val="minor"/>
    </font>
    <font>
      <sz val="10"/>
      <color rgb="FFFF0000"/>
      <name val="Calibri"/>
      <family val="2"/>
      <charset val="238"/>
      <scheme val="minor"/>
    </font>
    <font>
      <u/>
      <sz val="10"/>
      <name val="Calibri"/>
      <family val="2"/>
      <charset val="238"/>
      <scheme val="minor"/>
    </font>
    <font>
      <b/>
      <u/>
      <sz val="10"/>
      <name val="Calibri"/>
      <family val="2"/>
      <charset val="238"/>
      <scheme val="minor"/>
    </font>
    <font>
      <b/>
      <sz val="11"/>
      <color rgb="FFFF0000"/>
      <name val="Calibri"/>
      <family val="2"/>
      <charset val="238"/>
      <scheme val="minor"/>
    </font>
    <font>
      <b/>
      <sz val="11"/>
      <name val="Calibri"/>
      <family val="2"/>
      <charset val="238"/>
      <scheme val="minor"/>
    </font>
    <font>
      <vertAlign val="superscript"/>
      <sz val="10"/>
      <name val="Calibri"/>
      <family val="2"/>
      <charset val="238"/>
      <scheme val="minor"/>
    </font>
    <font>
      <sz val="10"/>
      <color rgb="FF000000"/>
      <name val="Arial"/>
      <family val="2"/>
      <charset val="238"/>
    </font>
    <font>
      <sz val="10"/>
      <name val="Arial CE"/>
      <charset val="238"/>
    </font>
    <font>
      <b/>
      <u/>
      <sz val="10"/>
      <color rgb="FFFF0000"/>
      <name val="Calibri"/>
      <family val="2"/>
      <charset val="238"/>
      <scheme val="minor"/>
    </font>
    <font>
      <u/>
      <sz val="10"/>
      <color rgb="FFFF0000"/>
      <name val="Calibri"/>
      <family val="2"/>
      <charset val="238"/>
      <scheme val="minor"/>
    </font>
    <font>
      <sz val="10"/>
      <color rgb="FF00B050"/>
      <name val="Calibri"/>
      <family val="2"/>
      <charset val="238"/>
      <scheme val="minor"/>
    </font>
    <font>
      <b/>
      <i/>
      <sz val="10"/>
      <name val="Calibri"/>
      <family val="2"/>
      <charset val="238"/>
      <scheme val="minor"/>
    </font>
    <font>
      <i/>
      <sz val="10"/>
      <name val="Calibri"/>
      <family val="2"/>
      <charset val="238"/>
      <scheme val="minor"/>
    </font>
    <font>
      <b/>
      <sz val="12"/>
      <name val="Calibri"/>
      <family val="2"/>
      <charset val="238"/>
      <scheme val="minor"/>
    </font>
    <font>
      <b/>
      <sz val="14"/>
      <name val="Calibri"/>
      <family val="2"/>
      <charset val="238"/>
      <scheme val="minor"/>
    </font>
    <font>
      <b/>
      <sz val="13"/>
      <name val="Calibri"/>
      <family val="2"/>
      <charset val="238"/>
      <scheme val="minor"/>
    </font>
    <font>
      <sz val="10"/>
      <name val="Calibri"/>
      <family val="2"/>
      <scheme val="minor"/>
    </font>
    <font>
      <sz val="10"/>
      <name val="Arial"/>
      <family val="2"/>
    </font>
    <font>
      <sz val="10"/>
      <name val="Times New Roman"/>
      <family val="1"/>
      <charset val="238"/>
    </font>
    <font>
      <sz val="10"/>
      <name val="Arial"/>
      <charset val="238"/>
    </font>
    <font>
      <sz val="13"/>
      <name val="Arial CE"/>
      <family val="2"/>
      <charset val="238"/>
    </font>
    <font>
      <i/>
      <sz val="10"/>
      <name val="Arial CE"/>
      <family val="2"/>
      <charset val="238"/>
    </font>
    <font>
      <sz val="10"/>
      <color indexed="8"/>
      <name val="Arial CE"/>
      <family val="2"/>
      <charset val="238"/>
    </font>
    <font>
      <sz val="10"/>
      <color indexed="8"/>
      <name val="Times New Roman"/>
      <family val="1"/>
      <charset val="238"/>
    </font>
    <font>
      <sz val="10"/>
      <name val="Arial CE"/>
      <family val="2"/>
      <charset val="238"/>
    </font>
    <font>
      <sz val="9"/>
      <name val="Arial CE"/>
      <family val="2"/>
      <charset val="238"/>
    </font>
    <font>
      <i/>
      <sz val="10"/>
      <color indexed="8"/>
      <name val="Times New Roman CE"/>
      <family val="1"/>
      <charset val="238"/>
    </font>
    <font>
      <sz val="9"/>
      <name val="Futura"/>
    </font>
    <font>
      <sz val="9"/>
      <color indexed="8"/>
      <name val="Arial CE"/>
      <family val="2"/>
      <charset val="238"/>
    </font>
    <font>
      <sz val="11"/>
      <color indexed="8"/>
      <name val="Arial CE"/>
      <family val="2"/>
      <charset val="238"/>
    </font>
    <font>
      <i/>
      <sz val="10"/>
      <color indexed="8"/>
      <name val="Times New Roman"/>
      <family val="1"/>
      <charset val="238"/>
    </font>
    <font>
      <b/>
      <sz val="10"/>
      <color indexed="8"/>
      <name val="Arial CE"/>
      <family val="2"/>
      <charset val="238"/>
    </font>
    <font>
      <b/>
      <sz val="10"/>
      <color indexed="8"/>
      <name val="Times New Roman"/>
      <family val="1"/>
      <charset val="238"/>
    </font>
    <font>
      <sz val="10"/>
      <color indexed="8"/>
      <name val="Times New Roman CE"/>
      <family val="1"/>
      <charset val="238"/>
    </font>
    <font>
      <i/>
      <sz val="10"/>
      <color indexed="8"/>
      <name val="Arial"/>
      <family val="2"/>
      <charset val="238"/>
    </font>
    <font>
      <sz val="9"/>
      <color indexed="8"/>
      <name val="Arial CE"/>
      <charset val="238"/>
    </font>
    <font>
      <b/>
      <sz val="10"/>
      <color indexed="8"/>
      <name val="Arial CE"/>
      <charset val="238"/>
    </font>
    <font>
      <sz val="10"/>
      <name val="Times New Roman CE"/>
      <family val="1"/>
      <charset val="238"/>
    </font>
    <font>
      <sz val="9"/>
      <name val="Arial CE"/>
      <charset val="238"/>
    </font>
    <font>
      <b/>
      <sz val="10"/>
      <color indexed="8"/>
      <name val="Times New Roman CE"/>
      <family val="1"/>
      <charset val="238"/>
    </font>
    <font>
      <sz val="11"/>
      <name val="Arial CE"/>
      <family val="2"/>
      <charset val="238"/>
    </font>
    <font>
      <b/>
      <sz val="10"/>
      <name val="Arial CE"/>
      <family val="2"/>
      <charset val="238"/>
    </font>
    <font>
      <b/>
      <sz val="11"/>
      <color indexed="8"/>
      <name val="Arial CE"/>
      <family val="2"/>
      <charset val="238"/>
    </font>
    <font>
      <sz val="10"/>
      <color indexed="8"/>
      <name val="Arial CE"/>
      <charset val="238"/>
    </font>
    <font>
      <sz val="11"/>
      <name val="Calibri"/>
      <family val="2"/>
      <charset val="238"/>
      <scheme val="minor"/>
    </font>
    <font>
      <sz val="10"/>
      <name val="Calibri"/>
      <family val="2"/>
      <charset val="238"/>
    </font>
    <font>
      <b/>
      <sz val="10"/>
      <name val="Calibri"/>
      <family val="2"/>
      <charset val="238"/>
    </font>
    <font>
      <b/>
      <sz val="13"/>
      <name val="Arial CE"/>
      <charset val="238"/>
    </font>
    <font>
      <b/>
      <sz val="12"/>
      <name val="Calibri"/>
      <family val="2"/>
      <scheme val="minor"/>
    </font>
  </fonts>
  <fills count="5">
    <fill>
      <patternFill patternType="none"/>
    </fill>
    <fill>
      <patternFill patternType="gray125"/>
    </fill>
    <fill>
      <patternFill patternType="solid">
        <fgColor rgb="FFFFEB9C"/>
      </patternFill>
    </fill>
    <fill>
      <patternFill patternType="solid">
        <fgColor rgb="FFFFFFCC"/>
        <bgColor indexed="64"/>
      </patternFill>
    </fill>
    <fill>
      <patternFill patternType="solid">
        <fgColor theme="0"/>
        <bgColor indexed="64"/>
      </patternFill>
    </fill>
  </fills>
  <borders count="15">
    <border>
      <left/>
      <right/>
      <top/>
      <bottom/>
      <diagonal/>
    </border>
    <border>
      <left/>
      <right/>
      <top style="thin">
        <color indexed="64"/>
      </top>
      <bottom style="double">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top/>
      <bottom style="double">
        <color indexed="64"/>
      </bottom>
      <diagonal/>
    </border>
    <border>
      <left/>
      <right/>
      <top style="medium">
        <color indexed="64"/>
      </top>
      <bottom/>
      <diagonal/>
    </border>
    <border>
      <left/>
      <right/>
      <top style="thin">
        <color indexed="64"/>
      </top>
      <bottom/>
      <diagonal/>
    </border>
  </borders>
  <cellStyleXfs count="13">
    <xf numFmtId="0" fontId="0" fillId="0" borderId="0"/>
    <xf numFmtId="164" fontId="9" fillId="0" borderId="0" applyBorder="0" applyProtection="0"/>
    <xf numFmtId="0" fontId="10" fillId="2" borderId="0" applyNumberFormat="0" applyBorder="0" applyAlignment="0" applyProtection="0"/>
    <xf numFmtId="164" fontId="20" fillId="0" borderId="0" applyBorder="0" applyProtection="0"/>
    <xf numFmtId="0" fontId="21" fillId="0" borderId="0"/>
    <xf numFmtId="0" fontId="3" fillId="0" borderId="0"/>
    <xf numFmtId="0" fontId="31" fillId="0" borderId="0"/>
    <xf numFmtId="43" fontId="1" fillId="0" borderId="0" applyFont="0" applyFill="0" applyBorder="0" applyAlignment="0" applyProtection="0"/>
    <xf numFmtId="0" fontId="32" fillId="0" borderId="0"/>
    <xf numFmtId="0" fontId="1" fillId="0" borderId="0"/>
    <xf numFmtId="43" fontId="33" fillId="0" borderId="0" applyFont="0" applyFill="0" applyBorder="0" applyAlignment="0" applyProtection="0"/>
    <xf numFmtId="0" fontId="38" fillId="0" borderId="0"/>
    <xf numFmtId="0" fontId="3" fillId="0" borderId="0"/>
  </cellStyleXfs>
  <cellXfs count="469">
    <xf numFmtId="0" fontId="0" fillId="0" borderId="0" xfId="0"/>
    <xf numFmtId="0" fontId="4" fillId="0" borderId="0" xfId="0" applyFont="1"/>
    <xf numFmtId="0" fontId="2" fillId="0" borderId="0" xfId="0" applyFont="1" applyBorder="1"/>
    <xf numFmtId="0" fontId="0" fillId="0" borderId="0" xfId="0" applyBorder="1"/>
    <xf numFmtId="0" fontId="0" fillId="0" borderId="0" xfId="0" applyAlignment="1">
      <alignment wrapText="1"/>
    </xf>
    <xf numFmtId="0" fontId="5" fillId="0" borderId="0" xfId="0" applyFont="1"/>
    <xf numFmtId="0" fontId="0" fillId="0" borderId="0" xfId="0" applyAlignment="1">
      <alignment vertical="top"/>
    </xf>
    <xf numFmtId="0" fontId="6" fillId="0" borderId="0" xfId="0" applyFont="1"/>
    <xf numFmtId="0" fontId="7" fillId="0" borderId="0" xfId="0" applyFont="1" applyAlignment="1">
      <alignment vertical="top"/>
    </xf>
    <xf numFmtId="0" fontId="7" fillId="0" borderId="0" xfId="0" applyFont="1" applyAlignment="1">
      <alignment wrapText="1"/>
    </xf>
    <xf numFmtId="0" fontId="7" fillId="0" borderId="0" xfId="0" applyFont="1"/>
    <xf numFmtId="0" fontId="8" fillId="0" borderId="0" xfId="0" applyFont="1" applyFill="1" applyAlignment="1" applyProtection="1">
      <alignment vertical="top" wrapText="1"/>
      <protection locked="0"/>
    </xf>
    <xf numFmtId="0" fontId="3" fillId="0" borderId="0" xfId="0" applyFont="1" applyAlignment="1">
      <alignment wrapText="1"/>
    </xf>
    <xf numFmtId="0" fontId="3" fillId="0" borderId="0" xfId="0" applyFont="1"/>
    <xf numFmtId="49" fontId="11" fillId="0" borderId="0" xfId="0" applyNumberFormat="1" applyFont="1" applyFill="1" applyBorder="1" applyAlignment="1" applyProtection="1">
      <alignment vertical="top"/>
    </xf>
    <xf numFmtId="4" fontId="11" fillId="0" borderId="0" xfId="0" applyNumberFormat="1" applyFont="1" applyFill="1" applyAlignment="1" applyProtection="1">
      <alignment vertical="top"/>
    </xf>
    <xf numFmtId="49" fontId="12" fillId="0" borderId="0" xfId="0" applyNumberFormat="1" applyFont="1" applyFill="1" applyBorder="1" applyAlignment="1" applyProtection="1">
      <alignment vertical="top"/>
    </xf>
    <xf numFmtId="0" fontId="12" fillId="0" borderId="0" xfId="0" applyNumberFormat="1" applyFont="1" applyFill="1" applyAlignment="1" applyProtection="1">
      <alignment horizontal="justify" vertical="top" wrapText="1"/>
    </xf>
    <xf numFmtId="49" fontId="11" fillId="0" borderId="0" xfId="0" applyNumberFormat="1" applyFont="1" applyBorder="1" applyAlignment="1" applyProtection="1">
      <alignment horizontal="right" vertical="top"/>
    </xf>
    <xf numFmtId="49" fontId="11" fillId="0" borderId="0" xfId="0" applyNumberFormat="1" applyFont="1" applyFill="1" applyBorder="1" applyAlignment="1" applyProtection="1">
      <alignment horizontal="right" vertical="top"/>
    </xf>
    <xf numFmtId="0" fontId="12" fillId="0" borderId="0" xfId="0" applyFont="1" applyBorder="1" applyAlignment="1" applyProtection="1">
      <alignment vertical="top"/>
    </xf>
    <xf numFmtId="0" fontId="11" fillId="0" borderId="0" xfId="0" applyFont="1" applyBorder="1" applyAlignment="1" applyProtection="1">
      <alignment vertical="top"/>
    </xf>
    <xf numFmtId="49" fontId="12" fillId="0" borderId="4" xfId="0" applyNumberFormat="1" applyFont="1" applyFill="1" applyBorder="1" applyAlignment="1" applyProtection="1">
      <alignment horizontal="center" vertical="top"/>
    </xf>
    <xf numFmtId="0" fontId="12" fillId="0" borderId="4" xfId="0" applyNumberFormat="1" applyFont="1" applyFill="1" applyBorder="1" applyAlignment="1" applyProtection="1">
      <alignment horizontal="center" vertical="top" wrapText="1"/>
    </xf>
    <xf numFmtId="4" fontId="12" fillId="0" borderId="4" xfId="0" applyNumberFormat="1" applyFont="1" applyFill="1" applyBorder="1" applyAlignment="1" applyProtection="1">
      <alignment horizontal="center" vertical="top" wrapText="1"/>
    </xf>
    <xf numFmtId="4" fontId="12" fillId="0" borderId="4" xfId="0" applyNumberFormat="1" applyFont="1" applyBorder="1" applyAlignment="1" applyProtection="1">
      <alignment horizontal="center" vertical="top" wrapText="1"/>
    </xf>
    <xf numFmtId="0" fontId="12" fillId="0" borderId="0" xfId="0" applyNumberFormat="1" applyFont="1" applyFill="1" applyBorder="1" applyAlignment="1" applyProtection="1">
      <alignment horizontal="justify" vertical="top" wrapText="1"/>
    </xf>
    <xf numFmtId="4" fontId="12" fillId="0" borderId="0" xfId="0" applyNumberFormat="1" applyFont="1" applyFill="1" applyBorder="1" applyAlignment="1" applyProtection="1">
      <alignment vertical="top"/>
    </xf>
    <xf numFmtId="49" fontId="16" fillId="0" borderId="0" xfId="0" applyNumberFormat="1" applyFont="1" applyFill="1" applyBorder="1" applyAlignment="1" applyProtection="1">
      <alignment vertical="top"/>
    </xf>
    <xf numFmtId="0" fontId="16" fillId="0" borderId="0" xfId="0" applyNumberFormat="1" applyFont="1" applyFill="1" applyAlignment="1" applyProtection="1">
      <alignment horizontal="justify" vertical="top" wrapText="1"/>
    </xf>
    <xf numFmtId="4" fontId="16" fillId="0" borderId="0" xfId="0" applyNumberFormat="1" applyFont="1" applyFill="1" applyAlignment="1" applyProtection="1">
      <alignment vertical="top"/>
    </xf>
    <xf numFmtId="0" fontId="13" fillId="0" borderId="0" xfId="0" applyFont="1" applyBorder="1" applyProtection="1"/>
    <xf numFmtId="0" fontId="13" fillId="0" borderId="0" xfId="0" applyFont="1" applyFill="1" applyBorder="1" applyProtection="1"/>
    <xf numFmtId="0" fontId="12" fillId="0" borderId="0" xfId="0" applyNumberFormat="1" applyFont="1" applyAlignment="1" applyProtection="1">
      <alignment vertical="top"/>
    </xf>
    <xf numFmtId="0" fontId="11" fillId="0" borderId="0" xfId="0" applyNumberFormat="1" applyFont="1" applyAlignment="1" applyProtection="1">
      <alignment vertical="top"/>
    </xf>
    <xf numFmtId="0" fontId="12" fillId="0" borderId="0" xfId="0" applyFont="1" applyBorder="1" applyProtection="1"/>
    <xf numFmtId="0" fontId="12" fillId="0" borderId="1" xfId="0" applyNumberFormat="1" applyFont="1" applyFill="1" applyBorder="1" applyAlignment="1" applyProtection="1">
      <alignment horizontal="justify" vertical="top" wrapText="1"/>
    </xf>
    <xf numFmtId="4" fontId="12" fillId="0" borderId="1" xfId="0" applyNumberFormat="1" applyFont="1" applyFill="1" applyBorder="1" applyAlignment="1" applyProtection="1">
      <alignment vertical="top"/>
    </xf>
    <xf numFmtId="0" fontId="12" fillId="0" borderId="0" xfId="0" applyFont="1" applyFill="1" applyBorder="1" applyAlignment="1" applyProtection="1">
      <alignment vertical="top"/>
    </xf>
    <xf numFmtId="0" fontId="11" fillId="0" borderId="0" xfId="0" applyNumberFormat="1" applyFont="1" applyFill="1" applyAlignment="1" applyProtection="1">
      <alignment vertical="top"/>
    </xf>
    <xf numFmtId="0" fontId="11" fillId="0" borderId="0" xfId="0" applyFont="1" applyFill="1" applyBorder="1" applyAlignment="1" applyProtection="1">
      <alignment horizontal="left" vertical="top"/>
    </xf>
    <xf numFmtId="0" fontId="14" fillId="0" borderId="0" xfId="0" applyFont="1" applyBorder="1" applyProtection="1"/>
    <xf numFmtId="0" fontId="17" fillId="0" borderId="0" xfId="0" applyFont="1" applyBorder="1" applyProtection="1"/>
    <xf numFmtId="1" fontId="14" fillId="0" borderId="0" xfId="0" applyNumberFormat="1" applyFont="1" applyBorder="1" applyAlignment="1" applyProtection="1">
      <alignment horizontal="left" vertical="top"/>
    </xf>
    <xf numFmtId="0" fontId="18" fillId="0" borderId="0" xfId="0" applyFont="1" applyBorder="1" applyProtection="1"/>
    <xf numFmtId="0" fontId="11" fillId="0" borderId="0" xfId="0" applyNumberFormat="1" applyFont="1" applyFill="1" applyAlignment="1" applyProtection="1">
      <alignment horizontal="justify" vertical="top" wrapText="1"/>
    </xf>
    <xf numFmtId="4" fontId="14" fillId="0" borderId="0" xfId="0" applyNumberFormat="1" applyFont="1" applyFill="1" applyAlignment="1" applyProtection="1">
      <alignment vertical="top"/>
    </xf>
    <xf numFmtId="0" fontId="13" fillId="0" borderId="0" xfId="0" applyNumberFormat="1" applyFont="1" applyFill="1" applyAlignment="1" applyProtection="1">
      <alignment horizontal="justify" vertical="top" wrapText="1"/>
    </xf>
    <xf numFmtId="0" fontId="14" fillId="0" borderId="0" xfId="0" applyNumberFormat="1" applyFont="1" applyFill="1" applyAlignment="1" applyProtection="1">
      <alignment horizontal="justify" vertical="top" wrapText="1"/>
    </xf>
    <xf numFmtId="4" fontId="14" fillId="0" borderId="0" xfId="0" applyNumberFormat="1" applyFont="1" applyAlignment="1" applyProtection="1">
      <alignment vertical="top"/>
    </xf>
    <xf numFmtId="0" fontId="22" fillId="0" borderId="0" xfId="0" applyNumberFormat="1" applyFont="1" applyFill="1" applyAlignment="1" applyProtection="1">
      <alignment horizontal="justify" vertical="top" wrapText="1"/>
    </xf>
    <xf numFmtId="0" fontId="14" fillId="0" borderId="0" xfId="0" applyNumberFormat="1" applyFont="1" applyFill="1" applyBorder="1" applyAlignment="1" applyProtection="1">
      <alignment horizontal="justify" vertical="top" wrapText="1"/>
    </xf>
    <xf numFmtId="0" fontId="14" fillId="0" borderId="0" xfId="0" applyFont="1" applyFill="1" applyBorder="1" applyAlignment="1" applyProtection="1">
      <alignment vertical="top"/>
    </xf>
    <xf numFmtId="0" fontId="13" fillId="0" borderId="0" xfId="0" applyNumberFormat="1" applyFont="1" applyFill="1" applyBorder="1" applyAlignment="1" applyProtection="1">
      <alignment horizontal="justify" vertical="top" wrapText="1"/>
    </xf>
    <xf numFmtId="4" fontId="13" fillId="0" borderId="0" xfId="0" applyNumberFormat="1" applyFont="1" applyFill="1" applyBorder="1" applyAlignment="1" applyProtection="1">
      <alignment vertical="top"/>
    </xf>
    <xf numFmtId="4" fontId="13" fillId="0" borderId="0" xfId="0" applyNumberFormat="1" applyFont="1" applyBorder="1" applyAlignment="1" applyProtection="1">
      <alignment vertical="top"/>
    </xf>
    <xf numFmtId="0" fontId="14" fillId="0" borderId="0" xfId="0" applyFont="1" applyAlignment="1" applyProtection="1">
      <alignment vertical="top"/>
    </xf>
    <xf numFmtId="0" fontId="13" fillId="0" borderId="0" xfId="0" applyFont="1" applyBorder="1" applyAlignment="1" applyProtection="1">
      <alignment vertical="top"/>
    </xf>
    <xf numFmtId="0" fontId="14" fillId="0" borderId="0" xfId="0" applyFont="1" applyBorder="1" applyAlignment="1" applyProtection="1">
      <alignment vertical="top"/>
    </xf>
    <xf numFmtId="4" fontId="22" fillId="0" borderId="0" xfId="0" applyNumberFormat="1" applyFont="1" applyFill="1" applyAlignment="1" applyProtection="1">
      <alignment vertical="top"/>
    </xf>
    <xf numFmtId="4" fontId="22" fillId="0" borderId="0" xfId="0" applyNumberFormat="1" applyFont="1" applyAlignment="1" applyProtection="1">
      <alignment vertical="top"/>
    </xf>
    <xf numFmtId="4" fontId="13" fillId="0" borderId="1" xfId="0" applyNumberFormat="1" applyFont="1" applyFill="1" applyBorder="1" applyAlignment="1" applyProtection="1">
      <alignment vertical="top"/>
    </xf>
    <xf numFmtId="0" fontId="14" fillId="0" borderId="0" xfId="0" applyNumberFormat="1" applyFont="1" applyAlignment="1" applyProtection="1">
      <alignment vertical="top"/>
    </xf>
    <xf numFmtId="0" fontId="14" fillId="0" borderId="0" xfId="2" applyNumberFormat="1" applyFont="1" applyFill="1" applyAlignment="1" applyProtection="1">
      <alignment horizontal="justify" vertical="top" wrapText="1"/>
    </xf>
    <xf numFmtId="0" fontId="13" fillId="0" borderId="0" xfId="0" applyFont="1" applyFill="1" applyBorder="1" applyAlignment="1" applyProtection="1">
      <alignment vertical="top"/>
    </xf>
    <xf numFmtId="0" fontId="14" fillId="0" borderId="0" xfId="0" applyNumberFormat="1" applyFont="1" applyAlignment="1" applyProtection="1">
      <alignment horizontal="justify" vertical="top" wrapText="1"/>
    </xf>
    <xf numFmtId="0" fontId="14" fillId="0" borderId="0" xfId="0" applyNumberFormat="1" applyFont="1" applyFill="1" applyAlignment="1" applyProtection="1">
      <alignment vertical="top"/>
    </xf>
    <xf numFmtId="0" fontId="13" fillId="0" borderId="0" xfId="0" applyNumberFormat="1" applyFont="1" applyFill="1" applyBorder="1" applyAlignment="1" applyProtection="1">
      <alignment horizontal="justify" vertical="top"/>
    </xf>
    <xf numFmtId="4" fontId="14" fillId="0" borderId="0" xfId="0" applyNumberFormat="1" applyFont="1" applyFill="1" applyAlignment="1" applyProtection="1">
      <alignment horizontal="right" vertical="top"/>
    </xf>
    <xf numFmtId="4" fontId="23" fillId="0" borderId="0" xfId="0" applyNumberFormat="1" applyFont="1" applyFill="1" applyBorder="1" applyAlignment="1" applyProtection="1">
      <alignment horizontal="right" vertical="top"/>
    </xf>
    <xf numFmtId="4" fontId="14" fillId="0" borderId="1" xfId="0" applyNumberFormat="1" applyFont="1" applyFill="1" applyBorder="1" applyAlignment="1" applyProtection="1">
      <alignment horizontal="right" vertical="top"/>
    </xf>
    <xf numFmtId="4" fontId="14" fillId="0" borderId="0" xfId="0" applyNumberFormat="1" applyFont="1" applyFill="1" applyBorder="1" applyAlignment="1" applyProtection="1">
      <alignment horizontal="right" vertical="top"/>
    </xf>
    <xf numFmtId="4" fontId="12" fillId="0" borderId="0" xfId="0" applyNumberFormat="1" applyFont="1" applyBorder="1" applyAlignment="1" applyProtection="1">
      <alignment vertical="top"/>
    </xf>
    <xf numFmtId="0" fontId="11" fillId="0" borderId="0" xfId="5" applyFont="1" applyBorder="1" applyAlignment="1" applyProtection="1">
      <alignment horizontal="justify" vertical="top"/>
    </xf>
    <xf numFmtId="0" fontId="11" fillId="0" borderId="0" xfId="5" applyNumberFormat="1" applyFont="1" applyFill="1" applyAlignment="1" applyProtection="1">
      <alignment horizontal="justify" vertical="top" wrapText="1"/>
    </xf>
    <xf numFmtId="4" fontId="11" fillId="0" borderId="0" xfId="5" applyNumberFormat="1" applyFont="1" applyFill="1" applyAlignment="1" applyProtection="1">
      <alignment horizontal="right" vertical="top"/>
    </xf>
    <xf numFmtId="4" fontId="11" fillId="0" borderId="0" xfId="5" applyNumberFormat="1" applyFont="1" applyFill="1" applyAlignment="1" applyProtection="1">
      <alignment horizontal="right" vertical="top"/>
      <protection locked="0"/>
    </xf>
    <xf numFmtId="49" fontId="11" fillId="0" borderId="0" xfId="5" applyNumberFormat="1" applyFont="1" applyBorder="1" applyAlignment="1" applyProtection="1">
      <alignment horizontal="justify" vertical="top"/>
    </xf>
    <xf numFmtId="4" fontId="11" fillId="0" borderId="0" xfId="5" applyNumberFormat="1" applyFont="1" applyFill="1" applyBorder="1" applyAlignment="1" applyProtection="1">
      <alignment horizontal="right" vertical="top"/>
      <protection locked="0"/>
    </xf>
    <xf numFmtId="0" fontId="13" fillId="0" borderId="0" xfId="5" applyFont="1" applyBorder="1" applyAlignment="1" applyProtection="1">
      <alignment horizontal="justify" vertical="top"/>
    </xf>
    <xf numFmtId="0" fontId="14" fillId="0" borderId="0" xfId="5" applyFont="1" applyBorder="1" applyAlignment="1" applyProtection="1">
      <alignment horizontal="right" vertical="top"/>
    </xf>
    <xf numFmtId="4" fontId="14" fillId="0" borderId="0" xfId="5" applyNumberFormat="1" applyFont="1" applyFill="1" applyAlignment="1" applyProtection="1">
      <alignment horizontal="right" vertical="top"/>
    </xf>
    <xf numFmtId="0" fontId="12" fillId="0" borderId="0" xfId="5" applyFont="1" applyBorder="1" applyAlignment="1" applyProtection="1">
      <alignment horizontal="justify" vertical="top"/>
    </xf>
    <xf numFmtId="4" fontId="11" fillId="0" borderId="1" xfId="0" applyNumberFormat="1" applyFont="1" applyBorder="1" applyAlignment="1" applyProtection="1">
      <alignment vertical="top"/>
      <protection locked="0"/>
    </xf>
    <xf numFmtId="4" fontId="12" fillId="0" borderId="1" xfId="0" applyNumberFormat="1" applyFont="1" applyBorder="1" applyAlignment="1" applyProtection="1">
      <alignment vertical="top"/>
    </xf>
    <xf numFmtId="4" fontId="16" fillId="0" borderId="0" xfId="0" applyNumberFormat="1" applyFont="1" applyAlignment="1" applyProtection="1">
      <alignment vertical="top"/>
    </xf>
    <xf numFmtId="4" fontId="11" fillId="0" borderId="0" xfId="0" applyNumberFormat="1" applyFont="1" applyFill="1" applyAlignment="1" applyProtection="1">
      <alignment vertical="top"/>
      <protection locked="0"/>
    </xf>
    <xf numFmtId="4" fontId="11" fillId="0" borderId="1" xfId="0" applyNumberFormat="1" applyFont="1" applyFill="1" applyBorder="1" applyAlignment="1" applyProtection="1">
      <alignment vertical="top"/>
      <protection locked="0"/>
    </xf>
    <xf numFmtId="0" fontId="11" fillId="0" borderId="0" xfId="0" applyFont="1" applyBorder="1" applyAlignment="1" applyProtection="1">
      <alignment horizontal="justify" vertical="top"/>
    </xf>
    <xf numFmtId="4" fontId="11" fillId="0" borderId="0" xfId="0" applyNumberFormat="1" applyFont="1" applyAlignment="1" applyProtection="1">
      <alignment vertical="top"/>
    </xf>
    <xf numFmtId="4" fontId="11" fillId="0" borderId="0" xfId="0" applyNumberFormat="1" applyFont="1" applyFill="1" applyAlignment="1" applyProtection="1">
      <alignment horizontal="right" vertical="top"/>
    </xf>
    <xf numFmtId="0" fontId="12" fillId="0" borderId="0" xfId="0" applyNumberFormat="1" applyFont="1" applyAlignment="1" applyProtection="1">
      <alignment horizontal="justify" vertical="top" wrapText="1"/>
    </xf>
    <xf numFmtId="49" fontId="12" fillId="0" borderId="0" xfId="0" applyNumberFormat="1" applyFont="1" applyBorder="1" applyAlignment="1" applyProtection="1">
      <alignment vertical="top"/>
    </xf>
    <xf numFmtId="0" fontId="12" fillId="0" borderId="0" xfId="0" applyFont="1" applyBorder="1" applyAlignment="1" applyProtection="1">
      <alignment horizontal="right" vertical="top"/>
    </xf>
    <xf numFmtId="0" fontId="11" fillId="0" borderId="0" xfId="0" applyFont="1" applyFill="1" applyAlignment="1" applyProtection="1">
      <alignment vertical="top"/>
    </xf>
    <xf numFmtId="4" fontId="11" fillId="0" borderId="0" xfId="0" applyNumberFormat="1" applyFont="1" applyFill="1" applyAlignment="1" applyProtection="1">
      <alignment horizontal="right" vertical="top"/>
      <protection locked="0"/>
    </xf>
    <xf numFmtId="4" fontId="11" fillId="0" borderId="0" xfId="0" applyNumberFormat="1" applyFont="1" applyFill="1" applyBorder="1" applyAlignment="1" applyProtection="1">
      <alignment horizontal="right" vertical="top"/>
    </xf>
    <xf numFmtId="4" fontId="11" fillId="0" borderId="0" xfId="0" applyNumberFormat="1" applyFont="1" applyFill="1" applyBorder="1" applyAlignment="1" applyProtection="1">
      <alignment horizontal="right" vertical="top"/>
      <protection locked="0"/>
    </xf>
    <xf numFmtId="49" fontId="11" fillId="0" borderId="0" xfId="3" applyNumberFormat="1" applyFont="1" applyFill="1" applyAlignment="1" applyProtection="1">
      <alignment horizontal="justify" vertical="top" wrapText="1"/>
    </xf>
    <xf numFmtId="0" fontId="11" fillId="0" borderId="0" xfId="0" applyNumberFormat="1" applyFont="1" applyFill="1" applyBorder="1" applyAlignment="1" applyProtection="1">
      <alignment horizontal="justify" vertical="top"/>
    </xf>
    <xf numFmtId="0" fontId="11" fillId="0" borderId="0" xfId="4" applyNumberFormat="1" applyFont="1" applyFill="1" applyAlignment="1" applyProtection="1">
      <alignment horizontal="justify" vertical="top" wrapText="1"/>
    </xf>
    <xf numFmtId="49" fontId="12" fillId="0" borderId="0" xfId="0" applyNumberFormat="1" applyFont="1" applyFill="1" applyBorder="1" applyAlignment="1" applyProtection="1">
      <alignment horizontal="right" vertical="top"/>
    </xf>
    <xf numFmtId="49" fontId="11" fillId="0" borderId="0" xfId="5" applyNumberFormat="1" applyFont="1" applyFill="1" applyBorder="1" applyAlignment="1" applyProtection="1">
      <alignment vertical="top"/>
    </xf>
    <xf numFmtId="4" fontId="11" fillId="0" borderId="1" xfId="0" applyNumberFormat="1" applyFont="1" applyFill="1" applyBorder="1" applyAlignment="1" applyProtection="1">
      <alignment horizontal="right" vertical="top"/>
    </xf>
    <xf numFmtId="4" fontId="11" fillId="0" borderId="0" xfId="0" applyNumberFormat="1" applyFont="1" applyFill="1" applyBorder="1" applyAlignment="1" applyProtection="1">
      <alignment vertical="top"/>
      <protection locked="0"/>
    </xf>
    <xf numFmtId="2" fontId="14" fillId="0" borderId="0" xfId="5" applyNumberFormat="1" applyFont="1" applyFill="1" applyAlignment="1" applyProtection="1">
      <alignment horizontal="right" vertical="top"/>
    </xf>
    <xf numFmtId="2" fontId="11" fillId="0" borderId="0" xfId="5" applyNumberFormat="1" applyFont="1" applyFill="1" applyAlignment="1" applyProtection="1">
      <alignment horizontal="right" vertical="top"/>
    </xf>
    <xf numFmtId="4" fontId="14" fillId="0" borderId="0" xfId="5" applyNumberFormat="1" applyFont="1" applyAlignment="1" applyProtection="1">
      <alignment horizontal="right" vertical="top"/>
    </xf>
    <xf numFmtId="4" fontId="11" fillId="0" borderId="0" xfId="5" applyNumberFormat="1" applyFont="1" applyAlignment="1" applyProtection="1">
      <alignment horizontal="right" vertical="top"/>
      <protection locked="0"/>
    </xf>
    <xf numFmtId="4" fontId="11" fillId="0" borderId="0" xfId="5" applyNumberFormat="1" applyFont="1" applyAlignment="1" applyProtection="1">
      <alignment horizontal="right" vertical="top"/>
    </xf>
    <xf numFmtId="0" fontId="13" fillId="0" borderId="0" xfId="5" applyFont="1" applyBorder="1" applyAlignment="1" applyProtection="1">
      <alignment vertical="top"/>
    </xf>
    <xf numFmtId="0" fontId="12" fillId="0" borderId="0" xfId="5" applyNumberFormat="1" applyFont="1" applyFill="1" applyBorder="1" applyAlignment="1" applyProtection="1">
      <alignment horizontal="justify" vertical="top" wrapText="1"/>
    </xf>
    <xf numFmtId="2" fontId="14" fillId="0" borderId="0" xfId="5" applyNumberFormat="1" applyFont="1" applyFill="1" applyBorder="1" applyAlignment="1" applyProtection="1">
      <alignment horizontal="right" vertical="top"/>
    </xf>
    <xf numFmtId="0" fontId="11" fillId="0" borderId="0" xfId="5" applyNumberFormat="1" applyFont="1" applyFill="1" applyBorder="1" applyAlignment="1" applyProtection="1">
      <alignment horizontal="justify" vertical="top" wrapText="1"/>
    </xf>
    <xf numFmtId="0" fontId="11" fillId="0" borderId="0" xfId="5" applyFont="1" applyFill="1" applyAlignment="1" applyProtection="1">
      <alignment horizontal="justify" vertical="top" wrapText="1"/>
    </xf>
    <xf numFmtId="0" fontId="11" fillId="0" borderId="0" xfId="0" applyNumberFormat="1" applyFont="1" applyFill="1" applyBorder="1" applyAlignment="1" applyProtection="1">
      <alignment horizontal="justify" vertical="top" wrapText="1"/>
    </xf>
    <xf numFmtId="0" fontId="15" fillId="0" borderId="0" xfId="0" applyFont="1" applyAlignment="1" applyProtection="1">
      <alignment vertical="top"/>
    </xf>
    <xf numFmtId="0" fontId="11" fillId="0" borderId="0" xfId="0" applyFont="1" applyAlignment="1" applyProtection="1">
      <alignment vertical="top"/>
    </xf>
    <xf numFmtId="0" fontId="15" fillId="0" borderId="0" xfId="0" applyFont="1" applyBorder="1" applyAlignment="1" applyProtection="1">
      <alignment vertical="top"/>
    </xf>
    <xf numFmtId="0" fontId="11" fillId="0" borderId="0" xfId="5" applyNumberFormat="1" applyFont="1" applyAlignment="1" applyProtection="1">
      <alignment horizontal="justify" vertical="top" wrapText="1"/>
    </xf>
    <xf numFmtId="4" fontId="11" fillId="0" borderId="0" xfId="5" applyNumberFormat="1" applyFont="1" applyFill="1" applyBorder="1" applyAlignment="1" applyProtection="1">
      <alignment horizontal="right" vertical="top"/>
    </xf>
    <xf numFmtId="4" fontId="11" fillId="0" borderId="0" xfId="0" applyNumberFormat="1" applyFont="1" applyAlignment="1" applyProtection="1">
      <alignment vertical="top" wrapText="1"/>
      <protection locked="0"/>
    </xf>
    <xf numFmtId="2" fontId="11" fillId="0" borderId="0" xfId="5" applyNumberFormat="1" applyFont="1" applyFill="1" applyAlignment="1" applyProtection="1">
      <alignment horizontal="right"/>
    </xf>
    <xf numFmtId="0" fontId="11" fillId="0" borderId="0" xfId="5" applyNumberFormat="1" applyFont="1" applyFill="1" applyAlignment="1" applyProtection="1">
      <alignment horizontal="justify" vertical="justify" wrapText="1"/>
    </xf>
    <xf numFmtId="2" fontId="24" fillId="0" borderId="0" xfId="5" applyNumberFormat="1" applyFont="1" applyFill="1" applyAlignment="1" applyProtection="1">
      <alignment horizontal="right"/>
    </xf>
    <xf numFmtId="2" fontId="11" fillId="0" borderId="0" xfId="0" applyNumberFormat="1" applyFont="1" applyFill="1" applyAlignment="1" applyProtection="1">
      <alignment horizontal="right" vertical="top"/>
    </xf>
    <xf numFmtId="0" fontId="14" fillId="0" borderId="0" xfId="0" applyFont="1" applyFill="1" applyAlignment="1" applyProtection="1">
      <alignment horizontal="justify" vertical="top" wrapText="1"/>
    </xf>
    <xf numFmtId="4" fontId="11" fillId="0" borderId="0" xfId="0" applyNumberFormat="1" applyFont="1" applyAlignment="1" applyProtection="1">
      <alignment vertical="top"/>
      <protection locked="0"/>
    </xf>
    <xf numFmtId="4" fontId="11" fillId="0" borderId="0" xfId="5" applyNumberFormat="1" applyFont="1" applyBorder="1" applyAlignment="1" applyProtection="1">
      <alignment horizontal="right" vertical="top"/>
    </xf>
    <xf numFmtId="4" fontId="11" fillId="0" borderId="0" xfId="0" applyNumberFormat="1" applyFont="1" applyBorder="1" applyAlignment="1" applyProtection="1">
      <alignment horizontal="right" vertical="top"/>
    </xf>
    <xf numFmtId="4" fontId="11" fillId="0" borderId="0" xfId="0" applyNumberFormat="1" applyFont="1" applyBorder="1" applyAlignment="1" applyProtection="1">
      <alignment horizontal="right" vertical="top"/>
      <protection locked="0"/>
    </xf>
    <xf numFmtId="4" fontId="11" fillId="0" borderId="0" xfId="4" applyNumberFormat="1" applyFont="1" applyFill="1" applyAlignment="1" applyProtection="1">
      <alignment horizontal="right" vertical="top" wrapText="1"/>
    </xf>
    <xf numFmtId="4" fontId="11" fillId="0" borderId="0" xfId="4" applyNumberFormat="1" applyFont="1" applyFill="1" applyAlignment="1" applyProtection="1">
      <alignment horizontal="right" vertical="top"/>
      <protection locked="0"/>
    </xf>
    <xf numFmtId="2" fontId="11" fillId="0" borderId="0" xfId="5" applyNumberFormat="1" applyFont="1" applyFill="1" applyBorder="1" applyAlignment="1" applyProtection="1">
      <alignment horizontal="right" vertical="top"/>
    </xf>
    <xf numFmtId="4" fontId="15" fillId="0" borderId="0" xfId="0" applyNumberFormat="1" applyFont="1" applyFill="1" applyBorder="1" applyAlignment="1" applyProtection="1">
      <alignment horizontal="right" vertical="top"/>
    </xf>
    <xf numFmtId="0" fontId="11" fillId="0" borderId="0" xfId="0" applyFont="1" applyFill="1" applyBorder="1" applyAlignment="1" applyProtection="1">
      <alignment horizontal="right" vertical="top"/>
    </xf>
    <xf numFmtId="4" fontId="15" fillId="0" borderId="0" xfId="0" applyNumberFormat="1" applyFont="1" applyFill="1" applyAlignment="1" applyProtection="1">
      <alignment horizontal="right" vertical="top"/>
    </xf>
    <xf numFmtId="0" fontId="11" fillId="0" borderId="1" xfId="0" applyFont="1" applyFill="1" applyBorder="1" applyAlignment="1" applyProtection="1">
      <alignment horizontal="left" vertical="top"/>
    </xf>
    <xf numFmtId="0" fontId="11" fillId="0" borderId="0" xfId="0" applyNumberFormat="1" applyFont="1" applyFill="1" applyBorder="1" applyAlignment="1" applyProtection="1">
      <alignment vertical="top"/>
    </xf>
    <xf numFmtId="0" fontId="11" fillId="0" borderId="0" xfId="0" applyFont="1" applyFill="1" applyBorder="1" applyAlignment="1" applyProtection="1">
      <alignment vertical="top"/>
    </xf>
    <xf numFmtId="49" fontId="11" fillId="0" borderId="2" xfId="0" applyNumberFormat="1" applyFont="1" applyFill="1" applyBorder="1" applyAlignment="1" applyProtection="1">
      <alignment vertical="top"/>
    </xf>
    <xf numFmtId="49" fontId="11" fillId="0" borderId="1" xfId="0" applyNumberFormat="1" applyFont="1" applyFill="1" applyBorder="1" applyAlignment="1" applyProtection="1">
      <alignment vertical="top"/>
    </xf>
    <xf numFmtId="49" fontId="12" fillId="0" borderId="1" xfId="0" applyNumberFormat="1" applyFont="1" applyFill="1" applyBorder="1" applyAlignment="1" applyProtection="1">
      <alignment vertical="top"/>
    </xf>
    <xf numFmtId="4" fontId="12" fillId="0" borderId="0" xfId="0" applyNumberFormat="1" applyFont="1" applyFill="1" applyAlignment="1" applyProtection="1">
      <alignment vertical="top"/>
    </xf>
    <xf numFmtId="4" fontId="12" fillId="0" borderId="0" xfId="0" applyNumberFormat="1" applyFont="1" applyAlignment="1" applyProtection="1">
      <alignment vertical="top"/>
    </xf>
    <xf numFmtId="0" fontId="12" fillId="0" borderId="2" xfId="0" applyFont="1" applyFill="1" applyBorder="1" applyAlignment="1" applyProtection="1">
      <alignment horizontal="justify" vertical="top" wrapText="1"/>
    </xf>
    <xf numFmtId="4" fontId="12" fillId="0" borderId="2" xfId="0" applyNumberFormat="1" applyFont="1" applyFill="1" applyBorder="1" applyAlignment="1" applyProtection="1">
      <alignment vertical="top"/>
    </xf>
    <xf numFmtId="4" fontId="12" fillId="0" borderId="0" xfId="0" applyNumberFormat="1" applyFont="1" applyFill="1" applyAlignment="1" applyProtection="1">
      <alignment horizontal="left" vertical="top" wrapText="1"/>
    </xf>
    <xf numFmtId="4" fontId="12" fillId="0" borderId="0" xfId="0" applyNumberFormat="1" applyFont="1" applyAlignment="1" applyProtection="1">
      <alignment horizontal="left" vertical="top" wrapText="1"/>
    </xf>
    <xf numFmtId="4" fontId="11" fillId="0" borderId="0" xfId="0" applyNumberFormat="1" applyFont="1" applyBorder="1" applyAlignment="1" applyProtection="1">
      <alignment vertical="top"/>
      <protection locked="0"/>
    </xf>
    <xf numFmtId="4" fontId="11" fillId="0" borderId="0" xfId="5" applyNumberFormat="1" applyFont="1" applyBorder="1" applyAlignment="1" applyProtection="1">
      <alignment horizontal="right" vertical="top"/>
      <protection locked="0"/>
    </xf>
    <xf numFmtId="0" fontId="11" fillId="0" borderId="0" xfId="0" applyFont="1" applyAlignment="1" applyProtection="1">
      <alignment horizontal="justify" vertical="top" wrapText="1"/>
    </xf>
    <xf numFmtId="4" fontId="14" fillId="0" borderId="0" xfId="0" applyNumberFormat="1" applyFont="1" applyAlignment="1" applyProtection="1">
      <alignment horizontal="right" vertical="top"/>
    </xf>
    <xf numFmtId="4" fontId="12" fillId="0" borderId="1" xfId="0" applyNumberFormat="1" applyFont="1" applyFill="1" applyBorder="1" applyAlignment="1" applyProtection="1">
      <alignment horizontal="right" vertical="top"/>
    </xf>
    <xf numFmtId="4" fontId="16" fillId="0" borderId="0" xfId="0" applyNumberFormat="1" applyFont="1" applyFill="1" applyBorder="1" applyAlignment="1" applyProtection="1">
      <alignment vertical="top"/>
    </xf>
    <xf numFmtId="4" fontId="22" fillId="0" borderId="0" xfId="0" applyNumberFormat="1" applyFont="1" applyFill="1" applyBorder="1" applyAlignment="1" applyProtection="1">
      <alignment vertical="top"/>
    </xf>
    <xf numFmtId="4" fontId="11" fillId="0" borderId="0" xfId="0" applyNumberFormat="1" applyFont="1" applyAlignment="1" applyProtection="1">
      <alignment horizontal="right" vertical="top"/>
    </xf>
    <xf numFmtId="4" fontId="11" fillId="0" borderId="2" xfId="0" applyNumberFormat="1" applyFont="1" applyFill="1" applyBorder="1" applyAlignment="1" applyProtection="1">
      <alignment vertical="top"/>
      <protection locked="0"/>
    </xf>
    <xf numFmtId="2" fontId="11" fillId="0" borderId="0" xfId="5" applyNumberFormat="1" applyFont="1" applyFill="1" applyAlignment="1" applyProtection="1">
      <alignment horizontal="right" vertical="top"/>
      <protection locked="0"/>
    </xf>
    <xf numFmtId="0" fontId="11" fillId="0" borderId="0" xfId="5" applyFont="1" applyBorder="1" applyAlignment="1" applyProtection="1">
      <alignment horizontal="right" vertical="top"/>
      <protection locked="0"/>
    </xf>
    <xf numFmtId="0" fontId="11" fillId="0" borderId="0" xfId="0" applyFont="1" applyBorder="1" applyProtection="1">
      <protection locked="0"/>
    </xf>
    <xf numFmtId="0" fontId="11" fillId="0" borderId="0" xfId="0" applyFont="1" applyBorder="1" applyAlignment="1" applyProtection="1">
      <alignment vertical="top"/>
      <protection locked="0"/>
    </xf>
    <xf numFmtId="0" fontId="11" fillId="0" borderId="0" xfId="0" applyNumberFormat="1" applyFont="1" applyFill="1" applyAlignment="1" applyProtection="1">
      <alignment vertical="top" wrapText="1"/>
      <protection locked="0"/>
    </xf>
    <xf numFmtId="2" fontId="11" fillId="0" borderId="0" xfId="5" applyNumberFormat="1" applyFont="1" applyFill="1" applyAlignment="1" applyProtection="1">
      <alignment horizontal="right"/>
      <protection locked="0"/>
    </xf>
    <xf numFmtId="2" fontId="11" fillId="0" borderId="0" xfId="0" applyNumberFormat="1" applyFont="1" applyFill="1" applyAlignment="1" applyProtection="1">
      <alignment vertical="top"/>
      <protection locked="0"/>
    </xf>
    <xf numFmtId="4" fontId="12" fillId="0" borderId="4" xfId="0" applyNumberFormat="1" applyFont="1" applyBorder="1" applyAlignment="1" applyProtection="1">
      <alignment horizontal="center" vertical="top" wrapText="1"/>
      <protection locked="0"/>
    </xf>
    <xf numFmtId="0" fontId="29" fillId="0" borderId="3" xfId="0" applyNumberFormat="1" applyFont="1" applyFill="1" applyBorder="1" applyAlignment="1" applyProtection="1">
      <alignment vertical="center"/>
    </xf>
    <xf numFmtId="49" fontId="11" fillId="0" borderId="6" xfId="0" applyNumberFormat="1" applyFont="1" applyBorder="1" applyAlignment="1" applyProtection="1">
      <alignment vertical="center"/>
    </xf>
    <xf numFmtId="4" fontId="11" fillId="0" borderId="3" xfId="0" applyNumberFormat="1" applyFont="1" applyFill="1" applyBorder="1" applyAlignment="1" applyProtection="1">
      <alignment horizontal="right" vertical="center"/>
    </xf>
    <xf numFmtId="4" fontId="11" fillId="0" borderId="3" xfId="0" applyNumberFormat="1" applyFont="1" applyFill="1" applyBorder="1" applyAlignment="1" applyProtection="1">
      <alignment horizontal="right" vertical="center"/>
      <protection locked="0"/>
    </xf>
    <xf numFmtId="4" fontId="11" fillId="0" borderId="7" xfId="0" applyNumberFormat="1" applyFont="1" applyFill="1" applyBorder="1" applyAlignment="1" applyProtection="1">
      <alignment horizontal="right" vertical="center"/>
      <protection locked="0"/>
    </xf>
    <xf numFmtId="0" fontId="27" fillId="3" borderId="8" xfId="0" applyNumberFormat="1" applyFont="1" applyFill="1" applyBorder="1" applyAlignment="1" applyProtection="1">
      <alignment horizontal="justify" vertical="top" wrapText="1"/>
    </xf>
    <xf numFmtId="4" fontId="11" fillId="3" borderId="9" xfId="0" applyNumberFormat="1" applyFont="1" applyFill="1" applyBorder="1" applyAlignment="1" applyProtection="1">
      <alignment horizontal="right" vertical="top"/>
      <protection locked="0"/>
    </xf>
    <xf numFmtId="0" fontId="27" fillId="0" borderId="0" xfId="0" applyNumberFormat="1" applyFont="1" applyFill="1" applyBorder="1" applyAlignment="1" applyProtection="1">
      <alignment horizontal="justify" vertical="top" wrapText="1"/>
    </xf>
    <xf numFmtId="20" fontId="27" fillId="0" borderId="0" xfId="0" applyNumberFormat="1" applyFont="1" applyFill="1" applyBorder="1" applyAlignment="1" applyProtection="1">
      <alignment horizontal="justify" vertical="top" wrapText="1"/>
    </xf>
    <xf numFmtId="0" fontId="0" fillId="0" borderId="0" xfId="0" applyFill="1"/>
    <xf numFmtId="49" fontId="30" fillId="0" borderId="0" xfId="5" applyNumberFormat="1" applyFont="1" applyFill="1" applyBorder="1" applyAlignment="1" applyProtection="1">
      <alignment vertical="top"/>
    </xf>
    <xf numFmtId="0" fontId="30" fillId="0" borderId="0" xfId="5" applyFont="1" applyBorder="1" applyAlignment="1" applyProtection="1">
      <alignment horizontal="justify" vertical="top"/>
    </xf>
    <xf numFmtId="0" fontId="1" fillId="0" borderId="0" xfId="9"/>
    <xf numFmtId="4" fontId="11" fillId="0" borderId="0" xfId="9" applyNumberFormat="1" applyFont="1" applyFill="1" applyAlignment="1" applyProtection="1">
      <alignment vertical="top"/>
    </xf>
    <xf numFmtId="4" fontId="12" fillId="0" borderId="10" xfId="9" applyNumberFormat="1" applyFont="1" applyFill="1" applyBorder="1" applyAlignment="1" applyProtection="1">
      <alignment vertical="top"/>
    </xf>
    <xf numFmtId="4" fontId="11" fillId="0" borderId="0" xfId="9" applyNumberFormat="1" applyFont="1" applyFill="1" applyAlignment="1" applyProtection="1">
      <alignment horizontal="right" vertical="top"/>
      <protection locked="0"/>
    </xf>
    <xf numFmtId="49" fontId="14" fillId="0" borderId="0" xfId="9" applyNumberFormat="1" applyFont="1" applyFill="1" applyBorder="1" applyAlignment="1" applyProtection="1">
      <alignment vertical="top"/>
    </xf>
    <xf numFmtId="4" fontId="11" fillId="0" borderId="0" xfId="9" applyNumberFormat="1" applyFont="1" applyFill="1" applyBorder="1" applyAlignment="1" applyProtection="1">
      <alignment horizontal="right" vertical="top"/>
      <protection locked="0"/>
    </xf>
    <xf numFmtId="49" fontId="11" fillId="0" borderId="0" xfId="9" applyNumberFormat="1" applyFont="1" applyFill="1" applyBorder="1" applyAlignment="1" applyProtection="1">
      <alignment vertical="top"/>
    </xf>
    <xf numFmtId="0" fontId="11" fillId="0" borderId="0" xfId="9" applyNumberFormat="1" applyFont="1" applyFill="1" applyAlignment="1" applyProtection="1">
      <alignment horizontal="justify" vertical="top" wrapText="1"/>
    </xf>
    <xf numFmtId="0" fontId="13" fillId="0" borderId="0" xfId="9" applyFont="1" applyFill="1" applyBorder="1" applyProtection="1"/>
    <xf numFmtId="0" fontId="13" fillId="0" borderId="0" xfId="9" applyFont="1" applyFill="1" applyBorder="1" applyAlignment="1" applyProtection="1">
      <alignment vertical="top"/>
    </xf>
    <xf numFmtId="4" fontId="11" fillId="0" borderId="0" xfId="9" applyNumberFormat="1" applyFont="1" applyFill="1" applyAlignment="1" applyProtection="1">
      <alignment vertical="top"/>
      <protection locked="0"/>
    </xf>
    <xf numFmtId="0" fontId="12" fillId="0" borderId="10" xfId="9" applyNumberFormat="1" applyFont="1" applyFill="1" applyBorder="1" applyAlignment="1" applyProtection="1">
      <alignment horizontal="justify" vertical="top" wrapText="1"/>
    </xf>
    <xf numFmtId="4" fontId="12" fillId="0" borderId="0" xfId="9" applyNumberFormat="1" applyFont="1" applyFill="1" applyBorder="1" applyAlignment="1" applyProtection="1">
      <alignment vertical="top"/>
      <protection locked="0"/>
    </xf>
    <xf numFmtId="4" fontId="13" fillId="0" borderId="0" xfId="9" applyNumberFormat="1" applyFont="1" applyFill="1" applyBorder="1" applyAlignment="1" applyProtection="1">
      <alignment vertical="top"/>
    </xf>
    <xf numFmtId="4" fontId="11" fillId="0" borderId="10" xfId="9" applyNumberFormat="1" applyFont="1" applyFill="1" applyBorder="1" applyAlignment="1" applyProtection="1">
      <alignment horizontal="right" vertical="top"/>
      <protection locked="0"/>
    </xf>
    <xf numFmtId="4" fontId="12" fillId="0" borderId="10" xfId="9" applyNumberFormat="1" applyFont="1" applyFill="1" applyBorder="1" applyAlignment="1" applyProtection="1">
      <alignment vertical="top"/>
      <protection locked="0"/>
    </xf>
    <xf numFmtId="0" fontId="11" fillId="0" borderId="0" xfId="0" applyNumberFormat="1" applyFont="1" applyFill="1" applyAlignment="1" applyProtection="1">
      <alignment vertical="top" wrapText="1"/>
    </xf>
    <xf numFmtId="4" fontId="0" fillId="0" borderId="0" xfId="0" applyNumberFormat="1"/>
    <xf numFmtId="0" fontId="34" fillId="0" borderId="0" xfId="0" quotePrefix="1" applyFont="1" applyAlignment="1">
      <alignment vertical="top"/>
    </xf>
    <xf numFmtId="0" fontId="35" fillId="0" borderId="0" xfId="0" applyFont="1" applyAlignment="1">
      <alignment vertical="top"/>
    </xf>
    <xf numFmtId="0" fontId="36" fillId="0" borderId="0" xfId="0" applyFont="1" applyFill="1" applyAlignment="1" applyProtection="1">
      <alignment horizontal="center"/>
    </xf>
    <xf numFmtId="0" fontId="37" fillId="0" borderId="0" xfId="0" applyFont="1" applyFill="1" applyAlignment="1" applyProtection="1">
      <alignment horizontal="center"/>
      <protection locked="0"/>
    </xf>
    <xf numFmtId="0" fontId="38" fillId="0" borderId="0" xfId="0" applyFont="1" applyAlignment="1">
      <alignment vertical="top"/>
    </xf>
    <xf numFmtId="0" fontId="38" fillId="0" borderId="0" xfId="0" applyFont="1"/>
    <xf numFmtId="0" fontId="39" fillId="0" borderId="0" xfId="0" applyFont="1" applyAlignment="1" applyProtection="1">
      <alignment horizontal="justify" wrapText="1"/>
    </xf>
    <xf numFmtId="0" fontId="36" fillId="0" borderId="0" xfId="0" applyFont="1" applyFill="1" applyAlignment="1">
      <alignment horizontal="center" vertical="top"/>
    </xf>
    <xf numFmtId="0" fontId="40" fillId="0" borderId="0" xfId="0" applyFont="1" applyFill="1" applyAlignment="1">
      <alignment horizontal="right" vertical="top"/>
    </xf>
    <xf numFmtId="4" fontId="41" fillId="0" borderId="0" xfId="0" applyNumberFormat="1" applyFont="1" applyAlignment="1">
      <alignment horizontal="justify" vertical="top"/>
    </xf>
    <xf numFmtId="0" fontId="42" fillId="0" borderId="0" xfId="0" applyFont="1" applyFill="1" applyAlignment="1" applyProtection="1">
      <alignment horizontal="center"/>
    </xf>
    <xf numFmtId="0" fontId="42" fillId="0" borderId="0" xfId="0" applyFont="1" applyFill="1" applyAlignment="1" applyProtection="1">
      <alignment horizontal="left"/>
    </xf>
    <xf numFmtId="0" fontId="43" fillId="0" borderId="11" xfId="0" applyFont="1" applyFill="1" applyBorder="1" applyAlignment="1" applyProtection="1">
      <alignment vertical="top"/>
    </xf>
    <xf numFmtId="0" fontId="40" fillId="0" borderId="11" xfId="0" applyFont="1" applyFill="1" applyBorder="1" applyAlignment="1" applyProtection="1">
      <alignment horizontal="right" vertical="top"/>
    </xf>
    <xf numFmtId="0" fontId="43" fillId="0" borderId="11" xfId="0" applyFont="1" applyFill="1" applyBorder="1" applyAlignment="1" applyProtection="1"/>
    <xf numFmtId="0" fontId="36" fillId="0" borderId="11" xfId="0" applyFont="1" applyFill="1" applyBorder="1" applyAlignment="1">
      <alignment horizontal="right"/>
    </xf>
    <xf numFmtId="0" fontId="37" fillId="0" borderId="0" xfId="0" applyFont="1" applyFill="1" applyProtection="1">
      <protection locked="0"/>
    </xf>
    <xf numFmtId="0" fontId="36" fillId="0" borderId="0" xfId="0" applyFont="1" applyFill="1" applyAlignment="1">
      <alignment vertical="top"/>
    </xf>
    <xf numFmtId="0" fontId="36" fillId="0" borderId="0" xfId="0" applyFont="1" applyFill="1"/>
    <xf numFmtId="0" fontId="36" fillId="0" borderId="0" xfId="0" applyFont="1" applyFill="1" applyAlignment="1">
      <alignment horizontal="right"/>
    </xf>
    <xf numFmtId="0" fontId="36" fillId="0" borderId="0" xfId="0" quotePrefix="1" applyFont="1" applyFill="1" applyAlignment="1">
      <alignment vertical="top"/>
    </xf>
    <xf numFmtId="0" fontId="40" fillId="0" borderId="0" xfId="0" quotePrefix="1" applyFont="1" applyFill="1" applyAlignment="1">
      <alignment horizontal="right" vertical="top"/>
    </xf>
    <xf numFmtId="0" fontId="38" fillId="0" borderId="0" xfId="0" applyFont="1" applyFill="1" applyAlignment="1" applyProtection="1">
      <alignment horizontal="justify" wrapText="1"/>
    </xf>
    <xf numFmtId="0" fontId="36" fillId="0" borderId="0" xfId="0" applyFont="1" applyFill="1" applyAlignment="1" applyProtection="1">
      <alignment horizontal="right"/>
    </xf>
    <xf numFmtId="39" fontId="37" fillId="0" borderId="0" xfId="0" applyNumberFormat="1" applyFont="1" applyFill="1" applyProtection="1">
      <protection locked="0"/>
    </xf>
    <xf numFmtId="0" fontId="21" fillId="0" borderId="0" xfId="0" applyFont="1" applyFill="1"/>
    <xf numFmtId="0" fontId="44" fillId="0" borderId="0" xfId="0" applyFont="1" applyFill="1" applyAlignment="1">
      <alignment horizontal="right" vertical="top"/>
    </xf>
    <xf numFmtId="0" fontId="3" fillId="0" borderId="0" xfId="0" applyFont="1" applyAlignment="1" applyProtection="1">
      <alignment horizontal="justify" wrapText="1"/>
    </xf>
    <xf numFmtId="0" fontId="44" fillId="0" borderId="0" xfId="0" quotePrefix="1" applyFont="1" applyFill="1" applyAlignment="1">
      <alignment horizontal="right" vertical="top"/>
    </xf>
    <xf numFmtId="0" fontId="38" fillId="0" borderId="0" xfId="0" applyFont="1" applyAlignment="1" applyProtection="1">
      <alignment horizontal="justify" wrapText="1"/>
    </xf>
    <xf numFmtId="0" fontId="36" fillId="0" borderId="11" xfId="0" applyFont="1" applyFill="1" applyBorder="1" applyAlignment="1">
      <alignment vertical="top"/>
    </xf>
    <xf numFmtId="0" fontId="40" fillId="0" borderId="11" xfId="0" applyFont="1" applyFill="1" applyBorder="1" applyAlignment="1">
      <alignment horizontal="right" vertical="top"/>
    </xf>
    <xf numFmtId="0" fontId="45" fillId="0" borderId="11" xfId="0" applyFont="1" applyFill="1" applyBorder="1" applyAlignment="1" applyProtection="1"/>
    <xf numFmtId="39" fontId="46" fillId="0" borderId="0" xfId="0" applyNumberFormat="1" applyFont="1" applyFill="1" applyProtection="1">
      <protection locked="0"/>
    </xf>
    <xf numFmtId="0" fontId="36" fillId="0" borderId="0" xfId="0" applyFont="1" applyFill="1" applyBorder="1" applyAlignment="1">
      <alignment vertical="top"/>
    </xf>
    <xf numFmtId="0" fontId="40" fillId="0" borderId="0" xfId="0" applyFont="1" applyFill="1" applyBorder="1" applyAlignment="1">
      <alignment horizontal="right" vertical="top"/>
    </xf>
    <xf numFmtId="0" fontId="45" fillId="0" borderId="0" xfId="0" applyFont="1" applyFill="1" applyBorder="1" applyAlignment="1" applyProtection="1"/>
    <xf numFmtId="0" fontId="36" fillId="0" borderId="0" xfId="0" applyFont="1" applyFill="1" applyBorder="1" applyAlignment="1">
      <alignment horizontal="right"/>
    </xf>
    <xf numFmtId="0" fontId="47" fillId="0" borderId="0" xfId="0" quotePrefix="1" applyFont="1" applyFill="1" applyAlignment="1">
      <alignment horizontal="right" vertical="top"/>
    </xf>
    <xf numFmtId="0" fontId="36" fillId="0" borderId="0" xfId="0" applyFont="1" applyFill="1" applyAlignment="1" applyProtection="1">
      <alignment horizontal="justify" wrapText="1"/>
    </xf>
    <xf numFmtId="0" fontId="38" fillId="0" borderId="0" xfId="0" applyFont="1" applyFill="1" applyAlignment="1" applyProtection="1">
      <alignment horizontal="right"/>
    </xf>
    <xf numFmtId="0" fontId="47" fillId="0" borderId="0" xfId="0" applyFont="1" applyFill="1" applyAlignment="1">
      <alignment horizontal="right" vertical="top"/>
    </xf>
    <xf numFmtId="0" fontId="38" fillId="0" borderId="0" xfId="0" applyFont="1" applyFill="1" applyAlignment="1">
      <alignment horizontal="right"/>
    </xf>
    <xf numFmtId="0" fontId="36" fillId="0" borderId="0" xfId="0" quotePrefix="1" applyFont="1" applyFill="1" applyAlignment="1" applyProtection="1">
      <alignment vertical="top"/>
    </xf>
    <xf numFmtId="0" fontId="47" fillId="0" borderId="0" xfId="0" quotePrefix="1" applyFont="1" applyFill="1" applyAlignment="1" applyProtection="1">
      <alignment horizontal="right" vertical="top"/>
    </xf>
    <xf numFmtId="0" fontId="36" fillId="0" borderId="0" xfId="0" quotePrefix="1" applyFont="1" applyFill="1" applyAlignment="1" applyProtection="1">
      <alignment horizontal="justify" wrapText="1"/>
    </xf>
    <xf numFmtId="0" fontId="36" fillId="0" borderId="0" xfId="0" applyFont="1" applyFill="1" applyAlignment="1" applyProtection="1">
      <alignment vertical="top"/>
    </xf>
    <xf numFmtId="0" fontId="47" fillId="0" borderId="0" xfId="0" applyFont="1" applyFill="1" applyAlignment="1" applyProtection="1">
      <alignment horizontal="right" vertical="top"/>
    </xf>
    <xf numFmtId="0" fontId="38" fillId="0" borderId="0" xfId="0" applyFont="1" applyFill="1" applyAlignment="1" applyProtection="1">
      <alignment horizontal="right" wrapText="1"/>
    </xf>
    <xf numFmtId="0" fontId="48" fillId="0" borderId="0" xfId="0" applyFont="1" applyFill="1" applyAlignment="1">
      <alignment horizontal="right" vertical="top"/>
    </xf>
    <xf numFmtId="0" fontId="36" fillId="0" borderId="0" xfId="0" applyFont="1" applyFill="1" applyAlignment="1">
      <alignment horizontal="justify" wrapText="1"/>
    </xf>
    <xf numFmtId="39" fontId="47" fillId="0" borderId="0" xfId="0" applyNumberFormat="1" applyFont="1" applyFill="1" applyProtection="1">
      <protection locked="0"/>
    </xf>
    <xf numFmtId="0" fontId="36" fillId="0" borderId="0" xfId="0" quotePrefix="1" applyFont="1" applyFill="1" applyAlignment="1" applyProtection="1">
      <alignment horizontal="left" vertical="top"/>
    </xf>
    <xf numFmtId="0" fontId="38" fillId="0" borderId="0" xfId="0" quotePrefix="1" applyFont="1" applyFill="1" applyAlignment="1">
      <alignment vertical="top"/>
    </xf>
    <xf numFmtId="0" fontId="51" fillId="0" borderId="0" xfId="0" quotePrefix="1" applyFont="1" applyFill="1" applyAlignment="1">
      <alignment horizontal="right" vertical="top"/>
    </xf>
    <xf numFmtId="39" fontId="32" fillId="0" borderId="0" xfId="0" applyNumberFormat="1" applyFont="1" applyFill="1" applyProtection="1">
      <protection locked="0"/>
    </xf>
    <xf numFmtId="0" fontId="36" fillId="0" borderId="0" xfId="0" quotePrefix="1" applyFont="1" applyFill="1" applyAlignment="1">
      <alignment horizontal="left" vertical="top"/>
    </xf>
    <xf numFmtId="0" fontId="36" fillId="0" borderId="11" xfId="0" applyFont="1" applyFill="1" applyBorder="1" applyAlignment="1" applyProtection="1">
      <alignment horizontal="justify" wrapText="1"/>
    </xf>
    <xf numFmtId="0" fontId="36" fillId="0" borderId="11" xfId="0" applyFont="1" applyFill="1" applyBorder="1" applyAlignment="1" applyProtection="1">
      <alignment horizontal="right"/>
    </xf>
    <xf numFmtId="0" fontId="36" fillId="0" borderId="11" xfId="0" quotePrefix="1" applyFont="1" applyFill="1" applyBorder="1" applyAlignment="1">
      <alignment vertical="top"/>
    </xf>
    <xf numFmtId="0" fontId="47" fillId="0" borderId="11" xfId="0" quotePrefix="1" applyFont="1" applyFill="1" applyBorder="1" applyAlignment="1">
      <alignment horizontal="right" vertical="top"/>
    </xf>
    <xf numFmtId="0" fontId="36" fillId="0" borderId="0" xfId="0" quotePrefix="1" applyFont="1" applyFill="1" applyBorder="1" applyAlignment="1">
      <alignment vertical="top"/>
    </xf>
    <xf numFmtId="0" fontId="47" fillId="0" borderId="0" xfId="0" quotePrefix="1" applyFont="1" applyFill="1" applyBorder="1" applyAlignment="1">
      <alignment horizontal="right" vertical="top"/>
    </xf>
    <xf numFmtId="0" fontId="47" fillId="0" borderId="11" xfId="0" applyFont="1" applyFill="1" applyBorder="1" applyAlignment="1" applyProtection="1">
      <alignment horizontal="right" vertical="top"/>
    </xf>
    <xf numFmtId="0" fontId="45" fillId="0" borderId="0" xfId="0" applyFont="1" applyFill="1" applyAlignment="1" applyProtection="1">
      <alignment vertical="top"/>
    </xf>
    <xf numFmtId="0" fontId="53" fillId="0" borderId="0" xfId="0" applyFont="1" applyFill="1" applyAlignment="1" applyProtection="1">
      <alignment horizontal="right" vertical="top"/>
    </xf>
    <xf numFmtId="0" fontId="45" fillId="0" borderId="0" xfId="0" applyFont="1" applyFill="1" applyAlignment="1" applyProtection="1"/>
    <xf numFmtId="0" fontId="38" fillId="0" borderId="0" xfId="0" applyFont="1" applyAlignment="1">
      <alignment horizontal="right"/>
    </xf>
    <xf numFmtId="0" fontId="32" fillId="0" borderId="0" xfId="0" applyFont="1" applyProtection="1">
      <protection locked="0"/>
    </xf>
    <xf numFmtId="0" fontId="36" fillId="0" borderId="0" xfId="0" applyFont="1" applyFill="1" applyAlignment="1" applyProtection="1">
      <alignment horizontal="right"/>
      <protection locked="0"/>
    </xf>
    <xf numFmtId="0" fontId="42" fillId="0" borderId="0" xfId="0" applyFont="1" applyFill="1" applyAlignment="1" applyProtection="1">
      <alignment horizontal="justify" wrapText="1"/>
    </xf>
    <xf numFmtId="0" fontId="3" fillId="0" borderId="0" xfId="0" quotePrefix="1" applyFont="1" applyAlignment="1">
      <alignment vertical="top"/>
    </xf>
    <xf numFmtId="0" fontId="38" fillId="0" borderId="0" xfId="11" applyBorder="1" applyAlignment="1">
      <alignment horizontal="center" vertical="top" wrapText="1"/>
    </xf>
    <xf numFmtId="0" fontId="38" fillId="0" borderId="0" xfId="0" applyFont="1" applyFill="1" applyAlignment="1" applyProtection="1">
      <alignment horizontal="justify" vertical="top" wrapText="1"/>
    </xf>
    <xf numFmtId="0" fontId="8" fillId="0" borderId="0" xfId="0" applyFont="1" applyFill="1" applyAlignment="1" applyProtection="1">
      <alignment horizontal="right"/>
    </xf>
    <xf numFmtId="0" fontId="47" fillId="0" borderId="11" xfId="0" applyFont="1" applyFill="1" applyBorder="1" applyAlignment="1">
      <alignment horizontal="right" vertical="top"/>
    </xf>
    <xf numFmtId="0" fontId="45" fillId="0" borderId="11" xfId="0" applyFont="1" applyFill="1" applyBorder="1" applyAlignment="1">
      <alignment horizontal="right"/>
    </xf>
    <xf numFmtId="0" fontId="47" fillId="0" borderId="0" xfId="0" applyFont="1" applyFill="1" applyBorder="1" applyAlignment="1">
      <alignment horizontal="right" vertical="top"/>
    </xf>
    <xf numFmtId="0" fontId="45" fillId="0" borderId="0" xfId="0" applyFont="1" applyFill="1" applyBorder="1" applyAlignment="1">
      <alignment horizontal="right"/>
    </xf>
    <xf numFmtId="0" fontId="39" fillId="0" borderId="0" xfId="0" applyFont="1" applyFill="1" applyAlignment="1" applyProtection="1">
      <alignment horizontal="justify" wrapText="1"/>
    </xf>
    <xf numFmtId="0" fontId="38" fillId="0" borderId="0" xfId="0" applyFont="1" applyFill="1" applyAlignment="1" applyProtection="1">
      <alignment horizontal="justify" wrapText="1"/>
      <protection locked="0"/>
    </xf>
    <xf numFmtId="0" fontId="38" fillId="0" borderId="11" xfId="0" applyFont="1" applyFill="1" applyBorder="1" applyAlignment="1" applyProtection="1">
      <alignment horizontal="justify" wrapText="1"/>
    </xf>
    <xf numFmtId="39" fontId="53" fillId="0" borderId="0" xfId="0" applyNumberFormat="1" applyFont="1" applyFill="1" applyProtection="1">
      <protection locked="0"/>
    </xf>
    <xf numFmtId="0" fontId="38" fillId="0" borderId="0" xfId="0" quotePrefix="1" applyFont="1" applyAlignment="1" applyProtection="1">
      <alignment horizontal="justify" wrapText="1"/>
    </xf>
    <xf numFmtId="0" fontId="54" fillId="0" borderId="11" xfId="0" applyFont="1" applyFill="1" applyBorder="1" applyAlignment="1" applyProtection="1">
      <alignment vertical="top" wrapText="1"/>
    </xf>
    <xf numFmtId="0" fontId="51" fillId="0" borderId="11" xfId="0" applyFont="1" applyFill="1" applyBorder="1" applyAlignment="1" applyProtection="1">
      <alignment horizontal="right" vertical="top"/>
    </xf>
    <xf numFmtId="0" fontId="54" fillId="0" borderId="11" xfId="0" applyFont="1" applyFill="1" applyBorder="1" applyAlignment="1" applyProtection="1"/>
    <xf numFmtId="0" fontId="38" fillId="0" borderId="11" xfId="0" applyFont="1" applyFill="1" applyBorder="1" applyAlignment="1">
      <alignment horizontal="right"/>
    </xf>
    <xf numFmtId="0" fontId="3" fillId="0" borderId="11" xfId="0" applyFont="1" applyFill="1" applyBorder="1" applyAlignment="1">
      <alignment horizontal="right"/>
    </xf>
    <xf numFmtId="0" fontId="38" fillId="0" borderId="0" xfId="0" applyFont="1" applyFill="1" applyAlignment="1">
      <alignment vertical="top"/>
    </xf>
    <xf numFmtId="0" fontId="51" fillId="0" borderId="0" xfId="0" applyFont="1" applyFill="1" applyAlignment="1">
      <alignment horizontal="right" vertical="top"/>
    </xf>
    <xf numFmtId="0" fontId="38" fillId="0" borderId="0" xfId="0" applyFont="1" applyFill="1"/>
    <xf numFmtId="0" fontId="3" fillId="0" borderId="0" xfId="0" applyFont="1" applyFill="1" applyAlignment="1">
      <alignment horizontal="right"/>
    </xf>
    <xf numFmtId="0" fontId="8" fillId="0" borderId="0" xfId="0" applyFont="1" applyFill="1" applyAlignment="1">
      <alignment horizontal="right"/>
    </xf>
    <xf numFmtId="0" fontId="36" fillId="0" borderId="0" xfId="0" applyFont="1" applyFill="1" applyAlignment="1">
      <alignment wrapText="1"/>
    </xf>
    <xf numFmtId="0" fontId="38" fillId="0" borderId="11" xfId="0" applyFont="1" applyFill="1" applyBorder="1" applyAlignment="1">
      <alignment vertical="top"/>
    </xf>
    <xf numFmtId="0" fontId="51" fillId="0" borderId="11" xfId="0" applyFont="1" applyFill="1" applyBorder="1" applyAlignment="1">
      <alignment horizontal="right" vertical="top"/>
    </xf>
    <xf numFmtId="0" fontId="55" fillId="0" borderId="11" xfId="0" applyFont="1" applyFill="1" applyBorder="1" applyAlignment="1" applyProtection="1">
      <alignment wrapText="1"/>
    </xf>
    <xf numFmtId="0" fontId="55" fillId="0" borderId="11" xfId="0" applyFont="1" applyFill="1" applyBorder="1" applyAlignment="1">
      <alignment horizontal="right"/>
    </xf>
    <xf numFmtId="0" fontId="2" fillId="0" borderId="11" xfId="0" applyFont="1" applyFill="1" applyBorder="1" applyAlignment="1">
      <alignment horizontal="right"/>
    </xf>
    <xf numFmtId="0" fontId="38" fillId="0" borderId="0" xfId="0" applyFont="1" applyFill="1" applyAlignment="1" applyProtection="1">
      <alignment vertical="top"/>
    </xf>
    <xf numFmtId="0" fontId="38" fillId="0" borderId="0" xfId="0" quotePrefix="1" applyFont="1" applyFill="1" applyAlignment="1">
      <alignment horizontal="right" vertical="top"/>
    </xf>
    <xf numFmtId="0" fontId="38" fillId="0" borderId="0" xfId="0" applyFont="1" applyFill="1" applyAlignment="1" applyProtection="1"/>
    <xf numFmtId="0" fontId="3" fillId="0" borderId="0" xfId="0" applyFont="1" applyFill="1" applyAlignment="1" applyProtection="1">
      <alignment horizontal="right"/>
    </xf>
    <xf numFmtId="0" fontId="36" fillId="0" borderId="0" xfId="0" applyFont="1" applyFill="1" applyAlignment="1" applyProtection="1"/>
    <xf numFmtId="0" fontId="36" fillId="0" borderId="0" xfId="0" quotePrefix="1" applyFont="1" applyFill="1" applyAlignment="1">
      <alignment horizontal="right" vertical="top"/>
    </xf>
    <xf numFmtId="0" fontId="45" fillId="0" borderId="11" xfId="0" applyFont="1" applyFill="1" applyBorder="1" applyAlignment="1">
      <alignment vertical="top"/>
    </xf>
    <xf numFmtId="0" fontId="53" fillId="0" borderId="11" xfId="0" applyFont="1" applyFill="1" applyBorder="1" applyAlignment="1">
      <alignment horizontal="right" vertical="top"/>
    </xf>
    <xf numFmtId="0" fontId="43" fillId="0" borderId="11" xfId="0" applyFont="1" applyFill="1" applyBorder="1"/>
    <xf numFmtId="43" fontId="37" fillId="0" borderId="0" xfId="10" applyFont="1" applyFill="1"/>
    <xf numFmtId="43" fontId="37" fillId="0" borderId="0" xfId="10" applyFont="1" applyFill="1" applyProtection="1">
      <protection locked="0"/>
    </xf>
    <xf numFmtId="0" fontId="36" fillId="0" borderId="12" xfId="0" applyFont="1" applyFill="1" applyBorder="1" applyAlignment="1">
      <alignment vertical="top"/>
    </xf>
    <xf numFmtId="0" fontId="47" fillId="0" borderId="12" xfId="0" applyFont="1" applyFill="1" applyBorder="1" applyAlignment="1">
      <alignment horizontal="right" vertical="top"/>
    </xf>
    <xf numFmtId="0" fontId="56" fillId="0" borderId="12" xfId="0" applyFont="1" applyFill="1" applyBorder="1"/>
    <xf numFmtId="0" fontId="56" fillId="0" borderId="12" xfId="0" applyFont="1" applyFill="1" applyBorder="1" applyAlignment="1">
      <alignment horizontal="right"/>
    </xf>
    <xf numFmtId="39" fontId="56" fillId="0" borderId="12" xfId="0" applyNumberFormat="1" applyFont="1" applyFill="1" applyBorder="1"/>
    <xf numFmtId="165" fontId="46" fillId="0" borderId="0" xfId="0" applyNumberFormat="1" applyFont="1" applyFill="1" applyProtection="1">
      <protection locked="0"/>
    </xf>
    <xf numFmtId="0" fontId="57" fillId="0" borderId="0" xfId="0" applyFont="1" applyFill="1" applyBorder="1" applyAlignment="1">
      <alignment horizontal="left"/>
    </xf>
    <xf numFmtId="39" fontId="57" fillId="0" borderId="0" xfId="0" applyNumberFormat="1" applyFont="1" applyFill="1" applyBorder="1"/>
    <xf numFmtId="0" fontId="51" fillId="0" borderId="0" xfId="0" applyFont="1" applyAlignment="1">
      <alignment vertical="top"/>
    </xf>
    <xf numFmtId="0" fontId="51" fillId="0" borderId="0" xfId="0" applyFont="1" applyAlignment="1">
      <alignment horizontal="right" vertical="top"/>
    </xf>
    <xf numFmtId="0" fontId="42" fillId="0" borderId="0" xfId="0" applyFont="1" applyFill="1" applyAlignment="1" applyProtection="1"/>
    <xf numFmtId="0" fontId="51" fillId="0" borderId="0" xfId="0" applyFont="1"/>
    <xf numFmtId="0" fontId="51" fillId="0" borderId="0" xfId="0" applyFont="1" applyBorder="1"/>
    <xf numFmtId="39" fontId="56" fillId="0" borderId="0" xfId="0" applyNumberFormat="1" applyFont="1" applyFill="1" applyBorder="1" applyProtection="1">
      <protection locked="0"/>
    </xf>
    <xf numFmtId="0" fontId="11" fillId="0" borderId="0" xfId="0" applyFont="1" applyAlignment="1">
      <alignment horizontal="justify" vertical="top"/>
    </xf>
    <xf numFmtId="0" fontId="12" fillId="0" borderId="0" xfId="0" applyFont="1" applyAlignment="1">
      <alignment horizontal="justify" vertical="top" wrapText="1"/>
    </xf>
    <xf numFmtId="0" fontId="12" fillId="0" borderId="0" xfId="0" applyFont="1" applyAlignment="1">
      <alignment horizontal="right" vertical="top" wrapText="1"/>
    </xf>
    <xf numFmtId="0" fontId="12" fillId="0" borderId="0" xfId="0" applyFont="1" applyAlignment="1">
      <alignment horizontal="left" vertical="top" wrapText="1"/>
    </xf>
    <xf numFmtId="4" fontId="12" fillId="0" borderId="0" xfId="0" applyNumberFormat="1" applyFont="1" applyAlignment="1" applyProtection="1">
      <alignment horizontal="justify" vertical="top" wrapText="1"/>
      <protection locked="0"/>
    </xf>
    <xf numFmtId="0" fontId="25" fillId="0" borderId="0" xfId="0" applyFont="1" applyAlignment="1">
      <alignment horizontal="justify" vertical="top" wrapText="1"/>
    </xf>
    <xf numFmtId="0" fontId="16" fillId="0" borderId="0" xfId="0" applyFont="1" applyAlignment="1">
      <alignment horizontal="left" vertical="top" wrapText="1"/>
    </xf>
    <xf numFmtId="0" fontId="11" fillId="0" borderId="11" xfId="0" applyFont="1" applyBorder="1" applyAlignment="1">
      <alignment horizontal="center" vertical="center"/>
    </xf>
    <xf numFmtId="0" fontId="11" fillId="0" borderId="11" xfId="0" applyFont="1" applyBorder="1" applyAlignment="1">
      <alignment horizontal="center" vertical="center" wrapText="1"/>
    </xf>
    <xf numFmtId="0" fontId="12" fillId="0" borderId="11" xfId="0" applyFont="1" applyBorder="1" applyAlignment="1">
      <alignment horizontal="right" vertical="center" wrapText="1"/>
    </xf>
    <xf numFmtId="0" fontId="12" fillId="0" borderId="11" xfId="0" applyFont="1" applyBorder="1" applyAlignment="1">
      <alignment horizontal="left" vertical="center" wrapText="1"/>
    </xf>
    <xf numFmtId="4" fontId="12" fillId="0" borderId="11" xfId="0" applyNumberFormat="1" applyFont="1" applyBorder="1" applyAlignment="1" applyProtection="1">
      <alignment horizontal="center" vertical="center" wrapText="1"/>
      <protection locked="0"/>
    </xf>
    <xf numFmtId="0" fontId="12" fillId="0" borderId="0" xfId="12" applyFont="1" applyFill="1" applyBorder="1" applyAlignment="1">
      <alignment horizontal="justify" wrapText="1"/>
    </xf>
    <xf numFmtId="0" fontId="11" fillId="0" borderId="0" xfId="12" applyFont="1" applyFill="1" applyAlignment="1">
      <alignment horizontal="right" wrapText="1"/>
    </xf>
    <xf numFmtId="0" fontId="11" fillId="0" borderId="0" xfId="12" applyFont="1" applyFill="1" applyBorder="1" applyAlignment="1">
      <alignment horizontal="left" wrapText="1"/>
    </xf>
    <xf numFmtId="0" fontId="11" fillId="0" borderId="0" xfId="12" applyFont="1" applyFill="1" applyBorder="1" applyAlignment="1" applyProtection="1">
      <alignment horizontal="center" wrapText="1"/>
      <protection locked="0"/>
    </xf>
    <xf numFmtId="0" fontId="11" fillId="0" borderId="0" xfId="0" applyFont="1" applyAlignment="1">
      <alignment horizontal="right" vertical="top"/>
    </xf>
    <xf numFmtId="0" fontId="11" fillId="0" borderId="0" xfId="0" applyFont="1" applyAlignment="1">
      <alignment horizontal="right" vertical="top" wrapText="1"/>
    </xf>
    <xf numFmtId="0" fontId="11" fillId="0" borderId="0" xfId="0" applyFont="1" applyAlignment="1">
      <alignment horizontal="left" vertical="top" wrapText="1"/>
    </xf>
    <xf numFmtId="4" fontId="11" fillId="0" borderId="0" xfId="0" applyNumberFormat="1" applyFont="1" applyAlignment="1" applyProtection="1">
      <alignment horizontal="justify" vertical="top" wrapText="1"/>
      <protection locked="0"/>
    </xf>
    <xf numFmtId="0" fontId="11" fillId="0" borderId="0" xfId="0" applyFont="1" applyAlignment="1">
      <alignment horizontal="justify" vertical="top" wrapText="1"/>
    </xf>
    <xf numFmtId="0" fontId="11" fillId="0" borderId="0" xfId="0" applyFont="1" applyAlignment="1">
      <alignment horizontal="right" wrapText="1"/>
    </xf>
    <xf numFmtId="0" fontId="11" fillId="0" borderId="0" xfId="0" applyFont="1" applyAlignment="1">
      <alignment horizontal="left" wrapText="1"/>
    </xf>
    <xf numFmtId="166" fontId="11" fillId="0" borderId="0" xfId="0" applyNumberFormat="1" applyFont="1" applyAlignment="1" applyProtection="1">
      <alignment horizontal="justify" wrapText="1"/>
      <protection locked="0"/>
    </xf>
    <xf numFmtId="49" fontId="11" fillId="0" borderId="0" xfId="0" applyNumberFormat="1" applyFont="1" applyFill="1" applyBorder="1" applyAlignment="1">
      <alignment horizontal="right" vertical="center" wrapText="1"/>
    </xf>
    <xf numFmtId="0" fontId="12" fillId="0" borderId="0" xfId="0" applyFont="1" applyFill="1" applyBorder="1" applyAlignment="1">
      <alignment horizontal="justify" vertical="center" wrapText="1"/>
    </xf>
    <xf numFmtId="0" fontId="11" fillId="0" borderId="0" xfId="0" applyFont="1" applyFill="1" applyBorder="1" applyAlignment="1">
      <alignment horizontal="right" wrapText="1"/>
    </xf>
    <xf numFmtId="0" fontId="11" fillId="0" borderId="0" xfId="0" applyFont="1" applyFill="1" applyBorder="1" applyAlignment="1">
      <alignment horizontal="left" wrapText="1"/>
    </xf>
    <xf numFmtId="166" fontId="11" fillId="0" borderId="0" xfId="0" applyNumberFormat="1" applyFont="1" applyFill="1" applyBorder="1" applyAlignment="1" applyProtection="1">
      <alignment horizontal="center" wrapText="1"/>
      <protection locked="0"/>
    </xf>
    <xf numFmtId="0" fontId="11" fillId="0" borderId="0" xfId="0" applyFont="1" applyFill="1" applyBorder="1" applyAlignment="1">
      <alignment horizontal="justify" vertical="center" wrapText="1"/>
    </xf>
    <xf numFmtId="0" fontId="11" fillId="0" borderId="0" xfId="0" applyFont="1" applyFill="1" applyBorder="1" applyAlignment="1">
      <alignment horizontal="justify" vertical="top" wrapText="1"/>
    </xf>
    <xf numFmtId="0" fontId="58" fillId="0" borderId="0" xfId="0" applyFont="1" applyFill="1"/>
    <xf numFmtId="0" fontId="58" fillId="0" borderId="0" xfId="0" applyFont="1" applyFill="1" applyProtection="1">
      <protection locked="0"/>
    </xf>
    <xf numFmtId="0" fontId="11" fillId="0" borderId="0" xfId="0" applyFont="1" applyFill="1" applyAlignment="1" applyProtection="1">
      <protection locked="0"/>
    </xf>
    <xf numFmtId="0" fontId="11" fillId="0" borderId="13" xfId="0" applyFont="1" applyBorder="1" applyAlignment="1">
      <alignment horizontal="justify" vertical="top"/>
    </xf>
    <xf numFmtId="0" fontId="11" fillId="0" borderId="13" xfId="0" applyFont="1" applyBorder="1" applyAlignment="1">
      <alignment horizontal="justify" vertical="top" wrapText="1"/>
    </xf>
    <xf numFmtId="0" fontId="11" fillId="0" borderId="13" xfId="0" applyFont="1" applyBorder="1" applyAlignment="1">
      <alignment horizontal="right" vertical="top" wrapText="1"/>
    </xf>
    <xf numFmtId="0" fontId="11" fillId="0" borderId="13" xfId="0" applyFont="1" applyBorder="1" applyAlignment="1">
      <alignment horizontal="left" vertical="top" wrapText="1"/>
    </xf>
    <xf numFmtId="4" fontId="12" fillId="0" borderId="13" xfId="0" applyNumberFormat="1" applyFont="1" applyBorder="1" applyAlignment="1" applyProtection="1">
      <alignment horizontal="right" vertical="top" wrapText="1"/>
      <protection locked="0"/>
    </xf>
    <xf numFmtId="166" fontId="12" fillId="0" borderId="13" xfId="0" applyNumberFormat="1" applyFont="1" applyBorder="1" applyAlignment="1" applyProtection="1">
      <alignment horizontal="justify" vertical="top" wrapText="1"/>
      <protection locked="0"/>
    </xf>
    <xf numFmtId="0" fontId="11" fillId="0" borderId="0" xfId="12" applyFont="1" applyFill="1" applyAlignment="1">
      <alignment wrapText="1"/>
    </xf>
    <xf numFmtId="0" fontId="11" fillId="0" borderId="0" xfId="0" applyFont="1" applyFill="1" applyAlignment="1">
      <alignment horizontal="left" vertical="top" wrapText="1"/>
    </xf>
    <xf numFmtId="0" fontId="11" fillId="0" borderId="0" xfId="12" applyFont="1" applyFill="1" applyAlignment="1">
      <alignment horizontal="left" wrapText="1"/>
    </xf>
    <xf numFmtId="0" fontId="11" fillId="0" borderId="0" xfId="12" applyFont="1" applyFill="1" applyAlignment="1" applyProtection="1">
      <alignment wrapText="1"/>
      <protection locked="0"/>
    </xf>
    <xf numFmtId="0" fontId="11" fillId="0" borderId="0" xfId="0" applyFont="1" applyFill="1" applyAlignment="1">
      <alignment horizontal="right" vertical="top"/>
    </xf>
    <xf numFmtId="0" fontId="59" fillId="0" borderId="0" xfId="0" applyFont="1" applyFill="1" applyAlignment="1">
      <alignment horizontal="justify" vertical="top" wrapText="1"/>
    </xf>
    <xf numFmtId="0" fontId="11" fillId="0" borderId="0" xfId="0" applyFont="1" applyFill="1" applyAlignment="1">
      <alignment horizontal="right" wrapText="1"/>
    </xf>
    <xf numFmtId="0" fontId="11" fillId="0" borderId="0" xfId="0" applyFont="1" applyFill="1" applyAlignment="1">
      <alignment horizontal="left" wrapText="1"/>
    </xf>
    <xf numFmtId="0" fontId="11" fillId="0" borderId="0" xfId="0" applyFont="1" applyFill="1" applyAlignment="1">
      <alignment horizontal="justify" vertical="top" wrapText="1"/>
    </xf>
    <xf numFmtId="0" fontId="12" fillId="0" borderId="0" xfId="0" applyFont="1" applyFill="1" applyAlignment="1">
      <alignment horizontal="justify" vertical="top" wrapText="1"/>
    </xf>
    <xf numFmtId="0" fontId="12" fillId="0" borderId="0" xfId="0" applyFont="1" applyFill="1" applyAlignment="1">
      <alignment wrapText="1"/>
    </xf>
    <xf numFmtId="0" fontId="11" fillId="0" borderId="0" xfId="0" applyFont="1" applyFill="1" applyAlignment="1">
      <alignment horizontal="right"/>
    </xf>
    <xf numFmtId="0" fontId="11" fillId="0" borderId="0" xfId="0" applyFont="1" applyFill="1" applyAlignment="1">
      <alignment horizontal="left"/>
    </xf>
    <xf numFmtId="0" fontId="11" fillId="0" borderId="0" xfId="0" applyFont="1" applyFill="1" applyAlignment="1">
      <alignment wrapText="1"/>
    </xf>
    <xf numFmtId="0" fontId="11" fillId="0" borderId="0" xfId="12" applyFont="1" applyFill="1" applyAlignment="1">
      <alignment horizontal="right" vertical="top" wrapText="1"/>
    </xf>
    <xf numFmtId="0" fontId="11" fillId="0" borderId="0" xfId="12" applyFont="1" applyFill="1" applyAlignment="1">
      <alignment horizontal="justify" wrapText="1"/>
    </xf>
    <xf numFmtId="2" fontId="11" fillId="0" borderId="0" xfId="12" applyNumberFormat="1" applyFont="1" applyFill="1" applyBorder="1" applyAlignment="1">
      <alignment horizontal="right" wrapText="1"/>
    </xf>
    <xf numFmtId="1" fontId="11" fillId="0" borderId="0" xfId="12" applyNumberFormat="1" applyFont="1" applyFill="1" applyAlignment="1">
      <alignment horizontal="right" vertical="top" wrapText="1"/>
    </xf>
    <xf numFmtId="2" fontId="12" fillId="0" borderId="0" xfId="12" applyNumberFormat="1" applyFont="1" applyFill="1" applyBorder="1" applyAlignment="1">
      <alignment horizontal="justify" wrapText="1"/>
    </xf>
    <xf numFmtId="0" fontId="11" fillId="0" borderId="0" xfId="12" applyNumberFormat="1" applyFont="1" applyFill="1" applyBorder="1" applyAlignment="1">
      <alignment horizontal="left" wrapText="1"/>
    </xf>
    <xf numFmtId="0" fontId="11" fillId="0" borderId="0" xfId="12" applyFont="1" applyFill="1" applyAlignment="1">
      <alignment vertical="top"/>
    </xf>
    <xf numFmtId="0" fontId="11" fillId="0" borderId="0" xfId="12" applyFont="1" applyFill="1"/>
    <xf numFmtId="0" fontId="11" fillId="0" borderId="0" xfId="12" applyFont="1" applyFill="1" applyAlignment="1">
      <alignment horizontal="right"/>
    </xf>
    <xf numFmtId="0" fontId="11" fillId="0" borderId="0" xfId="12" applyFont="1" applyFill="1" applyAlignment="1">
      <alignment horizontal="left"/>
    </xf>
    <xf numFmtId="0" fontId="11" fillId="0" borderId="0" xfId="12" applyFont="1" applyFill="1" applyProtection="1">
      <protection locked="0"/>
    </xf>
    <xf numFmtId="0" fontId="59" fillId="0" borderId="0" xfId="12" applyFont="1" applyFill="1" applyAlignment="1">
      <alignment horizontal="justify" wrapText="1"/>
    </xf>
    <xf numFmtId="0" fontId="11" fillId="0" borderId="0" xfId="0" applyFont="1" applyFill="1"/>
    <xf numFmtId="0" fontId="11" fillId="0" borderId="0" xfId="0" applyFont="1" applyFill="1" applyProtection="1">
      <protection locked="0"/>
    </xf>
    <xf numFmtId="0" fontId="11" fillId="0" borderId="14" xfId="0" applyFont="1" applyFill="1" applyBorder="1" applyAlignment="1">
      <alignment horizontal="right" vertical="top"/>
    </xf>
    <xf numFmtId="2" fontId="11" fillId="0" borderId="14" xfId="12" applyNumberFormat="1" applyFont="1" applyFill="1" applyBorder="1" applyAlignment="1">
      <alignment horizontal="justify" wrapText="1"/>
    </xf>
    <xf numFmtId="0" fontId="11" fillId="0" borderId="14" xfId="12" applyNumberFormat="1" applyFont="1" applyFill="1" applyBorder="1" applyAlignment="1">
      <alignment horizontal="right" wrapText="1"/>
    </xf>
    <xf numFmtId="2" fontId="11" fillId="0" borderId="14" xfId="12" applyNumberFormat="1" applyFont="1" applyFill="1" applyBorder="1" applyAlignment="1">
      <alignment horizontal="left" wrapText="1"/>
    </xf>
    <xf numFmtId="2" fontId="12" fillId="0" borderId="14" xfId="12" applyNumberFormat="1" applyFont="1" applyFill="1" applyBorder="1" applyAlignment="1" applyProtection="1">
      <alignment horizontal="right"/>
      <protection locked="0"/>
    </xf>
    <xf numFmtId="166" fontId="12" fillId="0" borderId="14" xfId="0" applyNumberFormat="1" applyFont="1" applyFill="1" applyBorder="1" applyAlignment="1" applyProtection="1">
      <alignment horizontal="center" wrapText="1"/>
      <protection locked="0"/>
    </xf>
    <xf numFmtId="0" fontId="11" fillId="0" borderId="0" xfId="0" applyFont="1" applyAlignment="1">
      <alignment vertical="top" wrapText="1"/>
    </xf>
    <xf numFmtId="0" fontId="11" fillId="0" borderId="11" xfId="0" applyFont="1" applyBorder="1" applyAlignment="1">
      <alignment horizontal="center" vertical="top" wrapText="1"/>
    </xf>
    <xf numFmtId="0" fontId="12" fillId="0" borderId="11" xfId="0" applyFont="1" applyBorder="1" applyAlignment="1">
      <alignment horizontal="center" vertical="center" wrapText="1"/>
    </xf>
    <xf numFmtId="0" fontId="11" fillId="0" borderId="0" xfId="0" applyFont="1" applyFill="1" applyAlignment="1">
      <alignment vertical="top" wrapText="1"/>
    </xf>
    <xf numFmtId="0" fontId="12" fillId="0" borderId="0" xfId="0" applyFont="1" applyFill="1" applyAlignment="1">
      <alignment vertical="top" wrapText="1"/>
    </xf>
    <xf numFmtId="0" fontId="14" fillId="0" borderId="0" xfId="0" applyFont="1" applyAlignment="1">
      <alignment horizontal="right" vertical="top" wrapText="1"/>
    </xf>
    <xf numFmtId="0" fontId="13" fillId="0" borderId="0" xfId="0" applyFont="1" applyAlignment="1">
      <alignment horizontal="left" vertical="top" wrapText="1"/>
    </xf>
    <xf numFmtId="0" fontId="11" fillId="0" borderId="0" xfId="0" applyFont="1" applyBorder="1" applyAlignment="1">
      <alignment horizontal="justify" vertical="top"/>
    </xf>
    <xf numFmtId="0" fontId="11" fillId="0" borderId="0" xfId="0" applyFont="1" applyBorder="1" applyAlignment="1">
      <alignment horizontal="right" vertical="top" wrapText="1"/>
    </xf>
    <xf numFmtId="0" fontId="11" fillId="0" borderId="0" xfId="0" applyFont="1" applyBorder="1" applyAlignment="1">
      <alignment horizontal="left" vertical="top" wrapText="1"/>
    </xf>
    <xf numFmtId="4" fontId="12" fillId="0" borderId="0" xfId="0" applyNumberFormat="1" applyFont="1" applyBorder="1" applyAlignment="1" applyProtection="1">
      <alignment horizontal="right" vertical="top" wrapText="1"/>
      <protection locked="0"/>
    </xf>
    <xf numFmtId="166" fontId="12" fillId="0" borderId="0" xfId="0" applyNumberFormat="1" applyFont="1" applyBorder="1" applyAlignment="1" applyProtection="1">
      <alignment horizontal="justify" vertical="top" wrapText="1"/>
      <protection locked="0"/>
    </xf>
    <xf numFmtId="0" fontId="11" fillId="0" borderId="0" xfId="0" applyFont="1"/>
    <xf numFmtId="0" fontId="11" fillId="0" borderId="0" xfId="0" applyFont="1" applyAlignment="1">
      <alignment horizontal="right"/>
    </xf>
    <xf numFmtId="0" fontId="11" fillId="0" borderId="0" xfId="0" applyFont="1" applyAlignment="1">
      <alignment horizontal="left"/>
    </xf>
    <xf numFmtId="0" fontId="11" fillId="0" borderId="0" xfId="0" applyFont="1" applyProtection="1">
      <protection locked="0"/>
    </xf>
    <xf numFmtId="0" fontId="58" fillId="0" borderId="0" xfId="0" applyFont="1" applyAlignment="1">
      <alignment horizontal="justify" vertical="top"/>
    </xf>
    <xf numFmtId="0" fontId="58" fillId="0" borderId="0" xfId="0" applyFont="1" applyAlignment="1" applyProtection="1">
      <alignment horizontal="justify" vertical="top"/>
      <protection locked="0"/>
    </xf>
    <xf numFmtId="0" fontId="18" fillId="0" borderId="0" xfId="12" applyFont="1" applyFill="1" applyBorder="1" applyAlignment="1">
      <alignment horizontal="justify" vertical="top" wrapText="1"/>
    </xf>
    <xf numFmtId="0" fontId="58" fillId="0" borderId="0" xfId="0" applyFont="1" applyBorder="1" applyAlignment="1">
      <alignment horizontal="center" vertical="top" wrapText="1"/>
    </xf>
    <xf numFmtId="0" fontId="58" fillId="0" borderId="0" xfId="0" applyFont="1" applyBorder="1" applyAlignment="1">
      <alignment horizontal="left" vertical="top" wrapText="1"/>
    </xf>
    <xf numFmtId="4" fontId="18" fillId="0" borderId="0" xfId="0" applyNumberFormat="1" applyFont="1" applyBorder="1" applyAlignment="1">
      <alignment horizontal="right" vertical="top" wrapText="1"/>
    </xf>
    <xf numFmtId="166" fontId="18" fillId="0" borderId="0" xfId="0" applyNumberFormat="1" applyFont="1" applyBorder="1" applyAlignment="1" applyProtection="1">
      <alignment horizontal="justify" vertical="top" wrapText="1"/>
      <protection locked="0"/>
    </xf>
    <xf numFmtId="4" fontId="58" fillId="0" borderId="0" xfId="0" applyNumberFormat="1" applyFont="1" applyAlignment="1" applyProtection="1">
      <alignment horizontal="justify" vertical="top"/>
      <protection locked="0"/>
    </xf>
    <xf numFmtId="0" fontId="0" fillId="4" borderId="0" xfId="0" applyFill="1"/>
    <xf numFmtId="4" fontId="12" fillId="0" borderId="11" xfId="0" applyNumberFormat="1" applyFont="1" applyBorder="1" applyAlignment="1">
      <alignment horizontal="center" vertical="center" wrapText="1"/>
    </xf>
    <xf numFmtId="166" fontId="11" fillId="0" borderId="0" xfId="0" applyNumberFormat="1" applyFont="1" applyFill="1" applyBorder="1" applyAlignment="1">
      <alignment horizontal="center" wrapText="1"/>
    </xf>
    <xf numFmtId="2" fontId="11" fillId="0" borderId="0" xfId="12" applyNumberFormat="1" applyFont="1" applyFill="1" applyBorder="1" applyAlignment="1">
      <alignment horizontal="justify" wrapText="1"/>
    </xf>
    <xf numFmtId="4" fontId="12" fillId="0" borderId="13" xfId="0" applyNumberFormat="1" applyFont="1" applyBorder="1" applyAlignment="1">
      <alignment horizontal="right" vertical="top" wrapText="1"/>
    </xf>
    <xf numFmtId="166" fontId="11" fillId="0" borderId="13" xfId="0" applyNumberFormat="1" applyFont="1" applyBorder="1" applyAlignment="1">
      <alignment horizontal="right" vertical="top" wrapText="1"/>
    </xf>
    <xf numFmtId="0" fontId="12" fillId="0" borderId="0" xfId="0" applyFont="1" applyAlignment="1">
      <alignment horizontal="right" wrapText="1"/>
    </xf>
    <xf numFmtId="166" fontId="11" fillId="0" borderId="0" xfId="0" applyNumberFormat="1" applyFont="1" applyAlignment="1">
      <alignment horizontal="right"/>
    </xf>
    <xf numFmtId="0" fontId="11" fillId="0" borderId="2" xfId="0" applyFont="1" applyBorder="1"/>
    <xf numFmtId="0" fontId="11" fillId="0" borderId="2" xfId="0" applyFont="1" applyBorder="1" applyAlignment="1">
      <alignment wrapText="1"/>
    </xf>
    <xf numFmtId="0" fontId="11" fillId="0" borderId="2" xfId="0" applyFont="1" applyBorder="1" applyAlignment="1">
      <alignment horizontal="right"/>
    </xf>
    <xf numFmtId="166" fontId="12" fillId="0" borderId="0" xfId="0" applyNumberFormat="1" applyFont="1" applyAlignment="1">
      <alignment horizontal="right"/>
    </xf>
    <xf numFmtId="43" fontId="0" fillId="0" borderId="0" xfId="0" applyNumberFormat="1"/>
    <xf numFmtId="43" fontId="46" fillId="0" borderId="0" xfId="10" applyFont="1" applyFill="1" applyAlignment="1" applyProtection="1">
      <alignment horizontal="right"/>
      <protection locked="0"/>
    </xf>
    <xf numFmtId="43" fontId="12" fillId="0" borderId="0" xfId="0" applyNumberFormat="1" applyFont="1" applyAlignment="1">
      <alignment horizontal="right" vertical="top"/>
    </xf>
    <xf numFmtId="165" fontId="12" fillId="0" borderId="0" xfId="0" applyNumberFormat="1" applyFont="1" applyAlignment="1">
      <alignment horizontal="right" indent="1"/>
    </xf>
    <xf numFmtId="0" fontId="61" fillId="0" borderId="0" xfId="0" applyFont="1" applyAlignment="1">
      <alignment horizontal="center"/>
    </xf>
    <xf numFmtId="0" fontId="27" fillId="0" borderId="6" xfId="0" applyFont="1" applyBorder="1" applyAlignment="1">
      <alignment horizontal="center" vertical="top"/>
    </xf>
    <xf numFmtId="4" fontId="27" fillId="0" borderId="7" xfId="0" applyNumberFormat="1" applyFont="1" applyBorder="1" applyAlignment="1">
      <alignment horizontal="center" vertical="top" wrapText="1"/>
    </xf>
    <xf numFmtId="0" fontId="12" fillId="0" borderId="0" xfId="0" applyFont="1" applyFill="1" applyBorder="1" applyAlignment="1" applyProtection="1">
      <alignment horizontal="justify" vertical="top" wrapText="1"/>
    </xf>
    <xf numFmtId="167" fontId="12" fillId="0" borderId="1" xfId="0" applyNumberFormat="1" applyFont="1" applyBorder="1" applyAlignment="1" applyProtection="1">
      <alignment vertical="top"/>
    </xf>
    <xf numFmtId="167" fontId="12" fillId="0" borderId="2" xfId="0" applyNumberFormat="1" applyFont="1" applyFill="1" applyBorder="1" applyAlignment="1" applyProtection="1">
      <alignment vertical="top"/>
    </xf>
    <xf numFmtId="0" fontId="0" fillId="0" borderId="4" xfId="0" applyBorder="1"/>
    <xf numFmtId="49" fontId="12" fillId="4" borderId="1" xfId="0" applyNumberFormat="1" applyFont="1" applyFill="1" applyBorder="1" applyAlignment="1" applyProtection="1">
      <alignment vertical="top"/>
    </xf>
    <xf numFmtId="0" fontId="12" fillId="4" borderId="1" xfId="0" applyNumberFormat="1" applyFont="1" applyFill="1" applyBorder="1" applyAlignment="1" applyProtection="1">
      <alignment horizontal="justify" vertical="top" wrapText="1"/>
    </xf>
    <xf numFmtId="4" fontId="12" fillId="4" borderId="1" xfId="0" applyNumberFormat="1" applyFont="1" applyFill="1" applyBorder="1" applyAlignment="1" applyProtection="1">
      <alignment vertical="top"/>
    </xf>
    <xf numFmtId="4" fontId="11" fillId="4" borderId="1" xfId="0" applyNumberFormat="1" applyFont="1" applyFill="1" applyBorder="1" applyAlignment="1" applyProtection="1">
      <alignment vertical="top"/>
      <protection locked="0"/>
    </xf>
    <xf numFmtId="167" fontId="12" fillId="4" borderId="1" xfId="0" applyNumberFormat="1" applyFont="1" applyFill="1" applyBorder="1" applyAlignment="1" applyProtection="1">
      <alignment vertical="top"/>
    </xf>
    <xf numFmtId="49" fontId="11" fillId="4" borderId="2" xfId="0" applyNumberFormat="1" applyFont="1" applyFill="1" applyBorder="1" applyAlignment="1" applyProtection="1">
      <alignment vertical="top"/>
    </xf>
    <xf numFmtId="0" fontId="12" fillId="4" borderId="2" xfId="0" applyFont="1" applyFill="1" applyBorder="1" applyAlignment="1" applyProtection="1">
      <alignment horizontal="justify" vertical="top" wrapText="1"/>
    </xf>
    <xf numFmtId="4" fontId="12" fillId="4" borderId="2" xfId="0" applyNumberFormat="1" applyFont="1" applyFill="1" applyBorder="1" applyAlignment="1" applyProtection="1">
      <alignment vertical="top"/>
    </xf>
    <xf numFmtId="4" fontId="11" fillId="4" borderId="2" xfId="0" applyNumberFormat="1" applyFont="1" applyFill="1" applyBorder="1" applyAlignment="1" applyProtection="1">
      <alignment vertical="top"/>
      <protection locked="0"/>
    </xf>
    <xf numFmtId="167" fontId="12" fillId="4" borderId="2" xfId="0" applyNumberFormat="1" applyFont="1" applyFill="1" applyBorder="1" applyAlignment="1" applyProtection="1">
      <alignment vertical="top"/>
    </xf>
    <xf numFmtId="20" fontId="28" fillId="3" borderId="5" xfId="0" applyNumberFormat="1" applyFont="1" applyFill="1" applyBorder="1" applyAlignment="1" applyProtection="1">
      <alignment horizontal="center" vertical="top"/>
    </xf>
    <xf numFmtId="0" fontId="28" fillId="4" borderId="13" xfId="0" applyNumberFormat="1" applyFont="1" applyFill="1" applyBorder="1" applyAlignment="1" applyProtection="1">
      <alignment horizontal="center" vertical="center" wrapText="1"/>
    </xf>
    <xf numFmtId="0" fontId="28" fillId="4" borderId="0" xfId="0" applyNumberFormat="1" applyFont="1" applyFill="1" applyAlignment="1" applyProtection="1">
      <alignment horizontal="center" vertical="center" wrapText="1"/>
    </xf>
    <xf numFmtId="0" fontId="28" fillId="4" borderId="11" xfId="0" applyNumberFormat="1" applyFont="1" applyFill="1" applyBorder="1" applyAlignment="1" applyProtection="1">
      <alignment horizontal="center" vertical="center" wrapText="1"/>
    </xf>
    <xf numFmtId="0" fontId="29" fillId="4" borderId="6" xfId="0" applyNumberFormat="1" applyFont="1" applyFill="1" applyBorder="1" applyAlignment="1" applyProtection="1">
      <alignment horizontal="center" vertical="center"/>
    </xf>
    <xf numFmtId="0" fontId="29" fillId="4" borderId="3" xfId="0" applyNumberFormat="1" applyFont="1" applyFill="1" applyBorder="1" applyAlignment="1" applyProtection="1">
      <alignment horizontal="center" vertical="center"/>
    </xf>
    <xf numFmtId="0" fontId="29" fillId="4" borderId="7" xfId="0" applyNumberFormat="1" applyFont="1" applyFill="1" applyBorder="1" applyAlignment="1" applyProtection="1">
      <alignment horizontal="center" vertical="center"/>
    </xf>
    <xf numFmtId="0" fontId="27"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7"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5" fillId="0" borderId="4" xfId="0" applyFont="1" applyBorder="1" applyAlignment="1">
      <alignment horizontal="left" vertical="top" wrapText="1"/>
    </xf>
    <xf numFmtId="0" fontId="62" fillId="0" borderId="6" xfId="0" applyFont="1" applyBorder="1" applyAlignment="1">
      <alignment horizontal="center" vertical="top"/>
    </xf>
    <xf numFmtId="0" fontId="62" fillId="0" borderId="3" xfId="0" applyFont="1" applyBorder="1" applyAlignment="1">
      <alignment horizontal="center" vertical="top"/>
    </xf>
    <xf numFmtId="0" fontId="62" fillId="0" borderId="7" xfId="0" applyFont="1" applyBorder="1" applyAlignment="1">
      <alignment horizontal="center" vertical="top"/>
    </xf>
  </cellXfs>
  <cellStyles count="13">
    <cellStyle name="Excel Built-in Normal 1" xfId="1"/>
    <cellStyle name="Navadno" xfId="0" builtinId="0"/>
    <cellStyle name="Navadno 2" xfId="5"/>
    <cellStyle name="Navadno 2 2" xfId="9"/>
    <cellStyle name="Navadno 3" xfId="6"/>
    <cellStyle name="Navadno_celoten popis" xfId="12"/>
    <cellStyle name="Navadno_podloga za moj mušter gimn.mariborII.faza-obnova.pzr.27.10.04" xfId="4"/>
    <cellStyle name="Navadno_SBRadovljica" xfId="3"/>
    <cellStyle name="Nevtralno" xfId="2" builtinId="28"/>
    <cellStyle name="Normal_PL_SD" xfId="8"/>
    <cellStyle name="Slog 1" xfId="11"/>
    <cellStyle name="Vejica" xfId="10" builtinId="3"/>
    <cellStyle name="Vejica 2"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B17" sqref="B17"/>
    </sheetView>
  </sheetViews>
  <sheetFormatPr defaultRowHeight="12.75"/>
  <cols>
    <col min="1" max="1" width="6.7109375" customWidth="1"/>
    <col min="2" max="2" width="55.7109375" customWidth="1"/>
    <col min="3" max="5" width="14.7109375" customWidth="1"/>
  </cols>
  <sheetData>
    <row r="1" spans="1:7" ht="18" thickBot="1">
      <c r="A1" s="456" t="s">
        <v>185</v>
      </c>
      <c r="B1" s="457"/>
      <c r="C1" s="457"/>
      <c r="D1" s="457"/>
      <c r="E1" s="458"/>
    </row>
    <row r="2" spans="1:7">
      <c r="A2" s="453" t="s">
        <v>0</v>
      </c>
      <c r="B2" s="453"/>
      <c r="C2" s="453"/>
      <c r="D2" s="453"/>
      <c r="E2" s="453"/>
    </row>
    <row r="3" spans="1:7">
      <c r="A3" s="454"/>
      <c r="B3" s="454"/>
      <c r="C3" s="454"/>
      <c r="D3" s="454"/>
      <c r="E3" s="454"/>
    </row>
    <row r="4" spans="1:7" ht="12.75" customHeight="1">
      <c r="A4" s="454"/>
      <c r="B4" s="454"/>
      <c r="C4" s="454"/>
      <c r="D4" s="454"/>
      <c r="E4" s="454"/>
    </row>
    <row r="5" spans="1:7" ht="15.75" customHeight="1">
      <c r="A5" s="455"/>
      <c r="B5" s="455"/>
      <c r="C5" s="455"/>
      <c r="D5" s="455"/>
      <c r="E5" s="455"/>
    </row>
    <row r="6" spans="1:7" ht="18.75">
      <c r="A6" s="171"/>
      <c r="B6" s="452" t="s">
        <v>186</v>
      </c>
      <c r="C6" s="452"/>
      <c r="D6" s="452"/>
      <c r="E6" s="172"/>
    </row>
    <row r="8" spans="1:7" ht="13.5" thickBot="1">
      <c r="A8" s="142"/>
      <c r="B8" s="36" t="s">
        <v>510</v>
      </c>
      <c r="C8" s="37"/>
      <c r="D8" s="87"/>
      <c r="E8" s="439">
        <f>'POPIS - GO'!E31</f>
        <v>0</v>
      </c>
    </row>
    <row r="9" spans="1:7" ht="14.25" thickTop="1" thickBot="1">
      <c r="A9" s="140"/>
      <c r="B9" s="145" t="s">
        <v>71</v>
      </c>
      <c r="C9" s="146"/>
      <c r="D9" s="157"/>
      <c r="E9" s="440">
        <f>E8*1.22</f>
        <v>0</v>
      </c>
    </row>
    <row r="10" spans="1:7">
      <c r="E10" s="195"/>
    </row>
    <row r="11" spans="1:7" ht="13.5" thickBot="1">
      <c r="A11" s="142"/>
      <c r="B11" s="36" t="s">
        <v>513</v>
      </c>
      <c r="C11" s="37"/>
      <c r="D11" s="87"/>
      <c r="E11" s="439">
        <f>'POPIS - ELEKTRO'!H252</f>
        <v>0</v>
      </c>
      <c r="F11" s="433"/>
    </row>
    <row r="12" spans="1:7" ht="14.25" thickTop="1" thickBot="1">
      <c r="A12" s="140"/>
      <c r="B12" s="145" t="s">
        <v>71</v>
      </c>
      <c r="C12" s="146"/>
      <c r="D12" s="157"/>
      <c r="E12" s="440">
        <f>E11*1.22</f>
        <v>0</v>
      </c>
      <c r="F12" s="434"/>
      <c r="G12" s="431"/>
    </row>
    <row r="13" spans="1:7">
      <c r="A13" s="14"/>
      <c r="B13" s="438"/>
      <c r="C13" s="27"/>
      <c r="D13" s="104"/>
      <c r="E13" s="27"/>
    </row>
    <row r="14" spans="1:7" ht="13.5" thickBot="1">
      <c r="A14" s="442"/>
      <c r="B14" s="443" t="s">
        <v>514</v>
      </c>
      <c r="C14" s="444"/>
      <c r="D14" s="445"/>
      <c r="E14" s="446">
        <f>'REKAPITULACIJA - strojna'!C15</f>
        <v>0</v>
      </c>
    </row>
    <row r="15" spans="1:7" ht="14.25" thickTop="1" thickBot="1">
      <c r="A15" s="447"/>
      <c r="B15" s="448" t="s">
        <v>71</v>
      </c>
      <c r="C15" s="449"/>
      <c r="D15" s="450"/>
      <c r="E15" s="451">
        <f>'REKAPITULACIJA - strojna'!C18</f>
        <v>0</v>
      </c>
    </row>
    <row r="17" spans="1:5" ht="13.5" thickBot="1">
      <c r="A17" s="142"/>
      <c r="B17" s="36" t="s">
        <v>512</v>
      </c>
      <c r="C17" s="37"/>
      <c r="D17" s="87"/>
      <c r="E17" s="439">
        <f>E8+E11+E14</f>
        <v>0</v>
      </c>
    </row>
    <row r="18" spans="1:5" ht="14.25" thickTop="1" thickBot="1">
      <c r="A18" s="140"/>
      <c r="B18" s="448" t="s">
        <v>71</v>
      </c>
      <c r="C18" s="146"/>
      <c r="D18" s="157"/>
      <c r="E18" s="440">
        <f>E9+E12+E15</f>
        <v>0</v>
      </c>
    </row>
  </sheetData>
  <mergeCells count="3">
    <mergeCell ref="B6:D6"/>
    <mergeCell ref="A2:E5"/>
    <mergeCell ref="A1:E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5"/>
  <sheetViews>
    <sheetView topLeftCell="A3" zoomScaleNormal="100" zoomScaleSheetLayoutView="100" zoomScalePageLayoutView="81" workbookViewId="0">
      <selection activeCell="M28" sqref="M28"/>
    </sheetView>
  </sheetViews>
  <sheetFormatPr defaultRowHeight="12.75"/>
  <cols>
    <col min="1" max="1" width="6.7109375" style="14" customWidth="1"/>
    <col min="2" max="2" width="55.7109375" style="48" customWidth="1"/>
    <col min="3" max="3" width="14.7109375" style="46" customWidth="1"/>
    <col min="4" max="4" width="14.7109375" style="127" customWidth="1"/>
    <col min="5" max="5" width="18" style="49" customWidth="1"/>
    <col min="6" max="7" width="9.140625" style="31"/>
    <col min="8" max="8" width="8.42578125" style="31" customWidth="1"/>
    <col min="9" max="16384" width="9.140625" style="31"/>
  </cols>
  <sheetData>
    <row r="1" spans="1:6" customFormat="1" ht="18" thickBot="1">
      <c r="A1" s="167"/>
      <c r="B1" s="166" t="s">
        <v>259</v>
      </c>
      <c r="C1" s="168"/>
      <c r="D1" s="169"/>
      <c r="E1" s="170"/>
    </row>
    <row r="2" spans="1:6" customFormat="1">
      <c r="A2" s="453" t="s">
        <v>0</v>
      </c>
      <c r="B2" s="453"/>
      <c r="C2" s="453"/>
      <c r="D2" s="453"/>
      <c r="E2" s="453"/>
    </row>
    <row r="3" spans="1:6" customFormat="1">
      <c r="A3" s="454"/>
      <c r="B3" s="454"/>
      <c r="C3" s="454"/>
      <c r="D3" s="454"/>
      <c r="E3" s="454"/>
    </row>
    <row r="4" spans="1:6" customFormat="1">
      <c r="A4" s="454"/>
      <c r="B4" s="454"/>
      <c r="C4" s="454"/>
      <c r="D4" s="454"/>
      <c r="E4" s="454"/>
    </row>
    <row r="5" spans="1:6" customFormat="1">
      <c r="A5" s="455"/>
      <c r="B5" s="455"/>
      <c r="C5" s="455"/>
      <c r="D5" s="455"/>
      <c r="E5" s="455"/>
    </row>
    <row r="6" spans="1:6" customFormat="1" ht="18.75">
      <c r="A6" s="171"/>
      <c r="B6" s="452" t="s">
        <v>186</v>
      </c>
      <c r="C6" s="452"/>
      <c r="D6" s="452"/>
      <c r="E6" s="172"/>
    </row>
    <row r="7" spans="1:6" s="175" customFormat="1" ht="15.75">
      <c r="A7" s="173"/>
      <c r="B7" s="174"/>
      <c r="C7" s="96"/>
      <c r="D7" s="97"/>
      <c r="E7" s="97"/>
    </row>
    <row r="8" spans="1:6" s="42" customFormat="1" ht="15">
      <c r="A8" s="16"/>
      <c r="B8" s="17"/>
      <c r="C8" s="147"/>
      <c r="D8" s="121"/>
      <c r="E8" s="148"/>
      <c r="F8" s="44"/>
    </row>
    <row r="9" spans="1:6" s="42" customFormat="1" ht="15">
      <c r="A9" s="14"/>
      <c r="B9" s="45"/>
      <c r="C9" s="15"/>
      <c r="D9" s="86"/>
      <c r="E9" s="89"/>
      <c r="F9" s="44"/>
    </row>
    <row r="10" spans="1:6" s="42" customFormat="1" ht="15">
      <c r="A10" s="28" t="s">
        <v>19</v>
      </c>
      <c r="B10" s="29" t="s">
        <v>1</v>
      </c>
      <c r="C10" s="143"/>
      <c r="D10" s="86"/>
      <c r="E10" s="144"/>
      <c r="F10" s="44"/>
    </row>
    <row r="11" spans="1:6" s="42" customFormat="1" ht="15">
      <c r="A11" s="14" t="s">
        <v>21</v>
      </c>
      <c r="B11" s="45" t="s">
        <v>60</v>
      </c>
      <c r="C11" s="143"/>
      <c r="D11" s="86"/>
      <c r="E11" s="15">
        <f>E76</f>
        <v>0</v>
      </c>
      <c r="F11" s="44"/>
    </row>
    <row r="12" spans="1:6" s="42" customFormat="1" ht="15">
      <c r="A12" s="14" t="s">
        <v>22</v>
      </c>
      <c r="B12" s="45" t="s">
        <v>11</v>
      </c>
      <c r="C12" s="15"/>
      <c r="D12" s="86"/>
      <c r="E12" s="15">
        <f>E131</f>
        <v>0</v>
      </c>
      <c r="F12" s="44"/>
    </row>
    <row r="13" spans="1:6" s="42" customFormat="1" ht="15">
      <c r="A13" s="14" t="s">
        <v>29</v>
      </c>
      <c r="B13" s="45" t="s">
        <v>2</v>
      </c>
      <c r="C13" s="15"/>
      <c r="D13" s="86"/>
      <c r="E13" s="15">
        <f>E147</f>
        <v>0</v>
      </c>
      <c r="F13" s="44"/>
    </row>
    <row r="14" spans="1:6" s="42" customFormat="1" ht="15">
      <c r="A14" s="14" t="s">
        <v>31</v>
      </c>
      <c r="B14" s="45" t="s">
        <v>17</v>
      </c>
      <c r="C14" s="15"/>
      <c r="D14" s="86"/>
      <c r="E14" s="15">
        <f>E155</f>
        <v>0</v>
      </c>
      <c r="F14" s="44"/>
    </row>
    <row r="15" spans="1:6" s="42" customFormat="1" ht="15">
      <c r="A15" s="14" t="s">
        <v>33</v>
      </c>
      <c r="B15" s="45" t="s">
        <v>3</v>
      </c>
      <c r="C15" s="15"/>
      <c r="D15" s="86"/>
      <c r="E15" s="15">
        <f>E201</f>
        <v>0</v>
      </c>
      <c r="F15" s="44"/>
    </row>
    <row r="16" spans="1:6" s="42" customFormat="1" ht="15">
      <c r="A16" s="14" t="s">
        <v>235</v>
      </c>
      <c r="B16" s="45" t="s">
        <v>54</v>
      </c>
      <c r="C16" s="15"/>
      <c r="D16" s="86"/>
      <c r="E16" s="15">
        <f>E215</f>
        <v>0</v>
      </c>
      <c r="F16" s="44"/>
    </row>
    <row r="17" spans="1:8" s="42" customFormat="1" ht="15.75" thickBot="1">
      <c r="A17" s="141"/>
      <c r="B17" s="36" t="s">
        <v>4</v>
      </c>
      <c r="C17" s="37"/>
      <c r="D17" s="87"/>
      <c r="E17" s="37">
        <f>SUM(E11:E16)</f>
        <v>0</v>
      </c>
      <c r="F17" s="44"/>
    </row>
    <row r="18" spans="1:8" s="42" customFormat="1" ht="15.75" thickTop="1">
      <c r="A18" s="14"/>
      <c r="B18" s="45"/>
      <c r="C18" s="15"/>
      <c r="D18" s="86"/>
      <c r="E18" s="15"/>
      <c r="F18" s="44"/>
    </row>
    <row r="19" spans="1:8" s="42" customFormat="1" ht="15">
      <c r="A19" s="14"/>
      <c r="B19" s="45"/>
      <c r="C19" s="15"/>
      <c r="D19" s="86"/>
      <c r="E19" s="15"/>
      <c r="F19" s="44"/>
    </row>
    <row r="20" spans="1:8" s="42" customFormat="1" ht="15">
      <c r="A20" s="28" t="s">
        <v>38</v>
      </c>
      <c r="B20" s="29" t="s">
        <v>5</v>
      </c>
      <c r="C20" s="15"/>
      <c r="D20" s="86"/>
      <c r="E20" s="143"/>
      <c r="F20" s="44"/>
    </row>
    <row r="21" spans="1:8" s="42" customFormat="1" ht="15">
      <c r="A21" s="14" t="s">
        <v>39</v>
      </c>
      <c r="B21" s="138" t="s">
        <v>138</v>
      </c>
      <c r="C21" s="15"/>
      <c r="D21" s="86"/>
      <c r="E21" s="15">
        <f>E265</f>
        <v>0</v>
      </c>
      <c r="F21" s="44"/>
    </row>
    <row r="22" spans="1:8" s="42" customFormat="1" ht="15">
      <c r="A22" s="14" t="s">
        <v>40</v>
      </c>
      <c r="B22" s="115" t="s">
        <v>110</v>
      </c>
      <c r="C22" s="15"/>
      <c r="D22" s="86"/>
      <c r="E22" s="15">
        <f>E282</f>
        <v>0</v>
      </c>
      <c r="F22" s="44"/>
      <c r="H22" s="51"/>
    </row>
    <row r="23" spans="1:8" s="42" customFormat="1" ht="15">
      <c r="A23" s="14" t="s">
        <v>41</v>
      </c>
      <c r="B23" s="115" t="s">
        <v>112</v>
      </c>
      <c r="C23" s="15"/>
      <c r="D23" s="86"/>
      <c r="E23" s="15">
        <f>E302</f>
        <v>0</v>
      </c>
      <c r="F23" s="44"/>
      <c r="G23" s="43"/>
      <c r="H23" s="48"/>
    </row>
    <row r="24" spans="1:8" s="42" customFormat="1" ht="15">
      <c r="A24" s="14" t="s">
        <v>42</v>
      </c>
      <c r="B24" s="139" t="s">
        <v>118</v>
      </c>
      <c r="C24" s="15"/>
      <c r="D24" s="86"/>
      <c r="E24" s="15">
        <f>E324</f>
        <v>0</v>
      </c>
      <c r="F24" s="44"/>
      <c r="G24" s="43"/>
    </row>
    <row r="25" spans="1:8" s="42" customFormat="1" ht="15">
      <c r="A25" s="14" t="s">
        <v>111</v>
      </c>
      <c r="B25" s="139" t="s">
        <v>145</v>
      </c>
      <c r="C25" s="15"/>
      <c r="D25" s="86"/>
      <c r="E25" s="15">
        <f>E341</f>
        <v>0</v>
      </c>
      <c r="F25" s="44"/>
      <c r="G25" s="43"/>
    </row>
    <row r="26" spans="1:8" s="42" customFormat="1" ht="15">
      <c r="A26" s="14" t="s">
        <v>117</v>
      </c>
      <c r="B26" s="45" t="s">
        <v>6</v>
      </c>
      <c r="C26" s="15"/>
      <c r="D26" s="86"/>
      <c r="E26" s="15">
        <f>E361</f>
        <v>0</v>
      </c>
      <c r="F26" s="44"/>
      <c r="G26" s="43"/>
    </row>
    <row r="27" spans="1:8" s="42" customFormat="1" ht="15">
      <c r="A27" s="14" t="s">
        <v>241</v>
      </c>
      <c r="B27" s="45" t="s">
        <v>242</v>
      </c>
      <c r="C27" s="15"/>
      <c r="D27" s="86"/>
      <c r="E27" s="15">
        <f>E375</f>
        <v>0</v>
      </c>
      <c r="F27" s="44"/>
      <c r="G27" s="43"/>
    </row>
    <row r="28" spans="1:8" s="44" customFormat="1" ht="15.75" thickBot="1">
      <c r="A28" s="141"/>
      <c r="B28" s="36" t="s">
        <v>7</v>
      </c>
      <c r="C28" s="37"/>
      <c r="D28" s="87"/>
      <c r="E28" s="84">
        <f>SUM(E21:E27)</f>
        <v>0</v>
      </c>
    </row>
    <row r="29" spans="1:8" s="42" customFormat="1" ht="15.75" thickTop="1">
      <c r="A29" s="14"/>
      <c r="B29" s="26"/>
      <c r="C29" s="27"/>
      <c r="D29" s="104"/>
      <c r="E29" s="72"/>
      <c r="F29" s="44"/>
    </row>
    <row r="30" spans="1:8" s="42" customFormat="1" ht="15">
      <c r="A30" s="14"/>
      <c r="B30" s="26"/>
      <c r="C30" s="27"/>
      <c r="D30" s="104"/>
      <c r="E30" s="72"/>
      <c r="F30" s="44"/>
    </row>
    <row r="31" spans="1:8" s="42" customFormat="1" ht="15.75" thickBot="1">
      <c r="A31" s="142"/>
      <c r="B31" s="36" t="s">
        <v>47</v>
      </c>
      <c r="C31" s="37"/>
      <c r="D31" s="87"/>
      <c r="E31" s="84">
        <f>E28+E17</f>
        <v>0</v>
      </c>
      <c r="F31" s="44"/>
    </row>
    <row r="32" spans="1:8" s="42" customFormat="1" ht="16.5" thickTop="1" thickBot="1">
      <c r="A32" s="140"/>
      <c r="B32" s="145" t="s">
        <v>71</v>
      </c>
      <c r="C32" s="146"/>
      <c r="D32" s="157"/>
      <c r="E32" s="146">
        <f>E31*1.22</f>
        <v>0</v>
      </c>
      <c r="F32" s="44"/>
    </row>
    <row r="33" spans="1:5" s="42" customFormat="1" ht="15">
      <c r="A33" s="16"/>
      <c r="B33" s="26"/>
      <c r="C33" s="27"/>
      <c r="D33" s="104"/>
      <c r="E33" s="27"/>
    </row>
    <row r="34" spans="1:5" s="42" customFormat="1" ht="15">
      <c r="A34" s="16"/>
      <c r="B34" s="53"/>
      <c r="C34" s="54"/>
      <c r="D34" s="104"/>
      <c r="E34" s="55"/>
    </row>
    <row r="37" spans="1:5">
      <c r="B37" s="17" t="s">
        <v>125</v>
      </c>
    </row>
    <row r="38" spans="1:5">
      <c r="A38" s="18" t="s">
        <v>62</v>
      </c>
      <c r="B38" s="116" t="s">
        <v>80</v>
      </c>
    </row>
    <row r="39" spans="1:5">
      <c r="A39" s="19" t="s">
        <v>73</v>
      </c>
      <c r="B39" s="117" t="s">
        <v>81</v>
      </c>
    </row>
    <row r="40" spans="1:5">
      <c r="A40" s="19"/>
      <c r="B40" s="117" t="s">
        <v>82</v>
      </c>
    </row>
    <row r="41" spans="1:5">
      <c r="A41" s="19" t="s">
        <v>73</v>
      </c>
      <c r="B41" s="117" t="s">
        <v>151</v>
      </c>
    </row>
    <row r="42" spans="1:5">
      <c r="A42" s="19" t="s">
        <v>73</v>
      </c>
      <c r="B42" s="117" t="s">
        <v>83</v>
      </c>
    </row>
    <row r="43" spans="1:5">
      <c r="A43" s="19" t="s">
        <v>73</v>
      </c>
      <c r="B43" s="117" t="s">
        <v>84</v>
      </c>
    </row>
    <row r="44" spans="1:5">
      <c r="A44" s="19" t="s">
        <v>73</v>
      </c>
      <c r="B44" s="117" t="s">
        <v>85</v>
      </c>
      <c r="C44" s="15"/>
    </row>
    <row r="45" spans="1:5">
      <c r="A45" s="19" t="s">
        <v>73</v>
      </c>
      <c r="B45" s="117" t="s">
        <v>98</v>
      </c>
      <c r="C45" s="15"/>
    </row>
    <row r="46" spans="1:5">
      <c r="A46" s="19" t="s">
        <v>73</v>
      </c>
      <c r="B46" s="117" t="s">
        <v>86</v>
      </c>
      <c r="C46" s="15"/>
    </row>
    <row r="47" spans="1:5">
      <c r="A47" s="19" t="s">
        <v>73</v>
      </c>
      <c r="B47" s="117" t="s">
        <v>126</v>
      </c>
      <c r="C47" s="15"/>
    </row>
    <row r="48" spans="1:5">
      <c r="A48" s="19" t="s">
        <v>73</v>
      </c>
      <c r="B48" s="117" t="s">
        <v>87</v>
      </c>
      <c r="C48" s="15"/>
    </row>
    <row r="49" spans="1:5">
      <c r="A49" s="19" t="s">
        <v>73</v>
      </c>
      <c r="B49" s="117" t="s">
        <v>88</v>
      </c>
    </row>
    <row r="50" spans="1:5">
      <c r="A50" s="19" t="s">
        <v>73</v>
      </c>
      <c r="B50" s="117" t="s">
        <v>89</v>
      </c>
    </row>
    <row r="51" spans="1:5">
      <c r="A51" s="19" t="s">
        <v>73</v>
      </c>
      <c r="B51" s="117" t="s">
        <v>90</v>
      </c>
    </row>
    <row r="52" spans="1:5">
      <c r="A52" s="19" t="s">
        <v>73</v>
      </c>
      <c r="B52" s="117" t="s">
        <v>91</v>
      </c>
    </row>
    <row r="53" spans="1:5">
      <c r="A53" s="19" t="s">
        <v>73</v>
      </c>
      <c r="B53" s="117" t="s">
        <v>92</v>
      </c>
    </row>
    <row r="54" spans="1:5">
      <c r="A54" s="19"/>
      <c r="B54" s="56"/>
    </row>
    <row r="55" spans="1:5" s="35" customFormat="1">
      <c r="A55" s="18" t="s">
        <v>63</v>
      </c>
      <c r="B55" s="117" t="s">
        <v>93</v>
      </c>
      <c r="C55" s="15"/>
      <c r="D55" s="127"/>
      <c r="E55" s="49"/>
    </row>
    <row r="56" spans="1:5" s="35" customFormat="1">
      <c r="A56" s="19"/>
      <c r="B56" s="117"/>
      <c r="C56" s="15"/>
      <c r="D56" s="127"/>
      <c r="E56" s="49"/>
    </row>
    <row r="57" spans="1:5" s="35" customFormat="1">
      <c r="A57" s="18" t="s">
        <v>64</v>
      </c>
      <c r="B57" s="117" t="s">
        <v>94</v>
      </c>
      <c r="C57" s="15"/>
      <c r="D57" s="127"/>
      <c r="E57" s="49"/>
    </row>
    <row r="58" spans="1:5" s="35" customFormat="1">
      <c r="A58" s="19"/>
      <c r="B58" s="117" t="s">
        <v>95</v>
      </c>
      <c r="C58" s="15"/>
      <c r="D58" s="127"/>
      <c r="E58" s="49"/>
    </row>
    <row r="59" spans="1:5" s="35" customFormat="1">
      <c r="A59" s="19"/>
      <c r="B59" s="117"/>
      <c r="C59" s="15"/>
      <c r="D59" s="127"/>
      <c r="E59" s="49"/>
    </row>
    <row r="60" spans="1:5" s="35" customFormat="1">
      <c r="A60" s="18" t="s">
        <v>65</v>
      </c>
      <c r="B60" s="117" t="s">
        <v>69</v>
      </c>
      <c r="C60" s="15"/>
      <c r="D60" s="127"/>
      <c r="E60" s="49"/>
    </row>
    <row r="61" spans="1:5" s="35" customFormat="1">
      <c r="A61" s="19"/>
      <c r="B61" s="20"/>
      <c r="C61" s="15"/>
      <c r="D61" s="127"/>
      <c r="E61" s="49"/>
    </row>
    <row r="62" spans="1:5" s="35" customFormat="1">
      <c r="A62" s="18" t="s">
        <v>66</v>
      </c>
      <c r="B62" s="21" t="s">
        <v>68</v>
      </c>
      <c r="C62" s="15"/>
      <c r="D62" s="127"/>
      <c r="E62" s="49"/>
    </row>
    <row r="63" spans="1:5">
      <c r="A63" s="20"/>
      <c r="B63" s="58"/>
    </row>
    <row r="64" spans="1:5" s="35" customFormat="1">
      <c r="A64" s="18" t="s">
        <v>67</v>
      </c>
      <c r="B64" s="118" t="s">
        <v>96</v>
      </c>
      <c r="C64" s="15"/>
      <c r="D64" s="127"/>
      <c r="E64" s="49"/>
    </row>
    <row r="65" spans="1:5" s="35" customFormat="1">
      <c r="A65" s="18"/>
      <c r="B65" s="118" t="s">
        <v>103</v>
      </c>
      <c r="C65" s="15"/>
      <c r="D65" s="127"/>
      <c r="E65" s="49"/>
    </row>
    <row r="66" spans="1:5" s="35" customFormat="1">
      <c r="A66" s="18"/>
      <c r="B66" s="118" t="s">
        <v>97</v>
      </c>
      <c r="C66" s="15"/>
      <c r="D66" s="127"/>
      <c r="E66" s="49"/>
    </row>
    <row r="67" spans="1:5" s="35" customFormat="1">
      <c r="A67" s="14"/>
      <c r="B67" s="45"/>
      <c r="C67" s="15"/>
      <c r="D67" s="127"/>
      <c r="E67" s="49"/>
    </row>
    <row r="68" spans="1:5">
      <c r="A68" s="22" t="s">
        <v>48</v>
      </c>
      <c r="B68" s="23" t="s">
        <v>254</v>
      </c>
      <c r="C68" s="24" t="s">
        <v>49</v>
      </c>
      <c r="D68" s="165" t="s">
        <v>50</v>
      </c>
      <c r="E68" s="25" t="s">
        <v>51</v>
      </c>
    </row>
    <row r="69" spans="1:5">
      <c r="A69" s="16"/>
      <c r="B69" s="26"/>
      <c r="C69" s="27"/>
      <c r="D69" s="149"/>
      <c r="E69" s="72"/>
    </row>
    <row r="70" spans="1:5">
      <c r="A70" s="28" t="s">
        <v>19</v>
      </c>
      <c r="B70" s="29" t="s">
        <v>1</v>
      </c>
      <c r="C70" s="27"/>
      <c r="D70" s="149"/>
      <c r="E70" s="55"/>
    </row>
    <row r="71" spans="1:5">
      <c r="A71" s="16"/>
      <c r="B71" s="26"/>
      <c r="C71" s="27"/>
      <c r="D71" s="149"/>
      <c r="E71" s="55"/>
    </row>
    <row r="72" spans="1:5">
      <c r="A72" s="16" t="s">
        <v>21</v>
      </c>
      <c r="B72" s="17" t="s">
        <v>60</v>
      </c>
      <c r="C72" s="30"/>
      <c r="E72" s="60"/>
    </row>
    <row r="73" spans="1:5" ht="190.5" customHeight="1">
      <c r="A73" s="14" t="s">
        <v>20</v>
      </c>
      <c r="B73" s="17" t="s">
        <v>150</v>
      </c>
      <c r="C73" s="30"/>
      <c r="E73" s="85"/>
    </row>
    <row r="74" spans="1:5">
      <c r="B74" s="45" t="s">
        <v>13</v>
      </c>
      <c r="C74" s="15">
        <v>1</v>
      </c>
      <c r="D74" s="86"/>
      <c r="E74" s="15">
        <f>+C74*D74</f>
        <v>0</v>
      </c>
    </row>
    <row r="75" spans="1:5">
      <c r="B75" s="47"/>
      <c r="C75" s="59"/>
      <c r="E75" s="85"/>
    </row>
    <row r="76" spans="1:5" ht="13.5" thickBot="1">
      <c r="A76" s="141"/>
      <c r="B76" s="36" t="s">
        <v>61</v>
      </c>
      <c r="C76" s="37"/>
      <c r="D76" s="87"/>
      <c r="E76" s="37">
        <f>SUM(E73:E75)</f>
        <v>0</v>
      </c>
    </row>
    <row r="77" spans="1:5" ht="13.5" thickTop="1">
      <c r="A77" s="16"/>
      <c r="B77" s="53"/>
      <c r="C77" s="54"/>
      <c r="D77" s="149"/>
      <c r="E77" s="55"/>
    </row>
    <row r="78" spans="1:5">
      <c r="A78" s="16"/>
      <c r="B78" s="53"/>
      <c r="C78" s="54"/>
      <c r="D78" s="149"/>
      <c r="E78" s="55"/>
    </row>
    <row r="79" spans="1:5" s="35" customFormat="1">
      <c r="A79" s="16" t="s">
        <v>22</v>
      </c>
      <c r="B79" s="17" t="s">
        <v>11</v>
      </c>
      <c r="C79" s="59"/>
      <c r="D79" s="127"/>
      <c r="E79" s="60"/>
    </row>
    <row r="80" spans="1:5" s="35" customFormat="1">
      <c r="A80" s="16"/>
      <c r="B80" s="16" t="s">
        <v>58</v>
      </c>
      <c r="C80" s="59"/>
      <c r="D80" s="127"/>
      <c r="E80" s="60"/>
    </row>
    <row r="81" spans="1:5" s="35" customFormat="1">
      <c r="A81" s="18" t="s">
        <v>62</v>
      </c>
      <c r="B81" s="33" t="s">
        <v>72</v>
      </c>
      <c r="C81" s="59"/>
      <c r="D81" s="127"/>
      <c r="E81" s="60"/>
    </row>
    <row r="82" spans="1:5" s="35" customFormat="1">
      <c r="A82" s="18" t="s">
        <v>73</v>
      </c>
      <c r="B82" s="34" t="s">
        <v>74</v>
      </c>
      <c r="C82" s="59"/>
      <c r="D82" s="127"/>
      <c r="E82" s="60"/>
    </row>
    <row r="83" spans="1:5" s="35" customFormat="1">
      <c r="A83" s="18" t="s">
        <v>73</v>
      </c>
      <c r="B83" s="34" t="s">
        <v>75</v>
      </c>
      <c r="C83" s="59"/>
      <c r="D83" s="127"/>
      <c r="E83" s="60"/>
    </row>
    <row r="84" spans="1:5" s="35" customFormat="1">
      <c r="A84" s="18" t="s">
        <v>73</v>
      </c>
      <c r="B84" s="34" t="s">
        <v>76</v>
      </c>
      <c r="C84" s="59"/>
      <c r="D84" s="127"/>
      <c r="E84" s="60"/>
    </row>
    <row r="85" spans="1:5" s="35" customFormat="1">
      <c r="A85" s="18"/>
      <c r="B85" s="62"/>
      <c r="C85" s="59"/>
      <c r="D85" s="127"/>
      <c r="E85" s="60"/>
    </row>
    <row r="86" spans="1:5" ht="38.25">
      <c r="A86" s="77" t="s">
        <v>23</v>
      </c>
      <c r="B86" s="74" t="s">
        <v>128</v>
      </c>
      <c r="C86" s="81"/>
      <c r="D86" s="76"/>
      <c r="E86" s="75"/>
    </row>
    <row r="87" spans="1:5">
      <c r="A87" s="77"/>
      <c r="B87" s="73" t="s">
        <v>187</v>
      </c>
      <c r="C87" s="120">
        <v>7</v>
      </c>
      <c r="D87" s="76"/>
      <c r="E87" s="15">
        <f>+C87*D87</f>
        <v>0</v>
      </c>
    </row>
    <row r="88" spans="1:5">
      <c r="A88" s="77"/>
      <c r="B88" s="73" t="s">
        <v>188</v>
      </c>
      <c r="C88" s="120">
        <v>8</v>
      </c>
      <c r="D88" s="76"/>
      <c r="E88" s="15">
        <f>+C88*D88</f>
        <v>0</v>
      </c>
    </row>
    <row r="89" spans="1:5">
      <c r="A89" s="77"/>
      <c r="B89" s="73" t="s">
        <v>189</v>
      </c>
      <c r="C89" s="120">
        <v>2</v>
      </c>
      <c r="D89" s="76"/>
      <c r="E89" s="15">
        <f>+C89*D89</f>
        <v>0</v>
      </c>
    </row>
    <row r="90" spans="1:5">
      <c r="A90" s="77"/>
      <c r="B90" s="73" t="s">
        <v>190</v>
      </c>
      <c r="C90" s="120">
        <v>3</v>
      </c>
      <c r="D90" s="76"/>
      <c r="E90" s="15">
        <f t="shared" ref="E90:E101" si="0">C90*D90</f>
        <v>0</v>
      </c>
    </row>
    <row r="91" spans="1:5">
      <c r="A91" s="77"/>
      <c r="B91" s="73" t="s">
        <v>191</v>
      </c>
      <c r="C91" s="120">
        <v>1</v>
      </c>
      <c r="D91" s="76"/>
      <c r="E91" s="15">
        <f t="shared" si="0"/>
        <v>0</v>
      </c>
    </row>
    <row r="92" spans="1:5">
      <c r="A92" s="77"/>
      <c r="B92" s="73" t="s">
        <v>192</v>
      </c>
      <c r="C92" s="120">
        <v>1</v>
      </c>
      <c r="D92" s="76"/>
      <c r="E92" s="15">
        <f t="shared" si="0"/>
        <v>0</v>
      </c>
    </row>
    <row r="93" spans="1:5">
      <c r="A93" s="77"/>
      <c r="B93" s="73" t="s">
        <v>193</v>
      </c>
      <c r="C93" s="120">
        <v>1</v>
      </c>
      <c r="D93" s="76"/>
      <c r="E93" s="15">
        <f t="shared" si="0"/>
        <v>0</v>
      </c>
    </row>
    <row r="94" spans="1:5">
      <c r="A94" s="77"/>
      <c r="B94" s="73" t="s">
        <v>194</v>
      </c>
      <c r="C94" s="120">
        <v>1</v>
      </c>
      <c r="D94" s="76"/>
      <c r="E94" s="15">
        <f t="shared" si="0"/>
        <v>0</v>
      </c>
    </row>
    <row r="95" spans="1:5">
      <c r="A95" s="77"/>
      <c r="B95" s="73" t="s">
        <v>195</v>
      </c>
      <c r="C95" s="120">
        <v>1</v>
      </c>
      <c r="D95" s="76"/>
      <c r="E95" s="15">
        <f t="shared" si="0"/>
        <v>0</v>
      </c>
    </row>
    <row r="96" spans="1:5">
      <c r="A96" s="77"/>
      <c r="B96" s="73" t="s">
        <v>196</v>
      </c>
      <c r="C96" s="120">
        <v>3</v>
      </c>
      <c r="D96" s="76"/>
      <c r="E96" s="15">
        <f t="shared" si="0"/>
        <v>0</v>
      </c>
    </row>
    <row r="97" spans="1:5">
      <c r="A97" s="77"/>
      <c r="B97" s="73" t="s">
        <v>197</v>
      </c>
      <c r="C97" s="120">
        <v>1</v>
      </c>
      <c r="D97" s="76"/>
      <c r="E97" s="15">
        <f t="shared" si="0"/>
        <v>0</v>
      </c>
    </row>
    <row r="98" spans="1:5">
      <c r="A98" s="77"/>
      <c r="B98" s="73" t="s">
        <v>198</v>
      </c>
      <c r="C98" s="120">
        <v>1</v>
      </c>
      <c r="D98" s="76"/>
      <c r="E98" s="15">
        <f t="shared" si="0"/>
        <v>0</v>
      </c>
    </row>
    <row r="99" spans="1:5">
      <c r="A99" s="77"/>
      <c r="B99" s="73" t="s">
        <v>199</v>
      </c>
      <c r="C99" s="120">
        <v>1</v>
      </c>
      <c r="D99" s="76"/>
      <c r="E99" s="15">
        <f t="shared" si="0"/>
        <v>0</v>
      </c>
    </row>
    <row r="100" spans="1:5">
      <c r="A100" s="77"/>
      <c r="B100" s="73" t="s">
        <v>200</v>
      </c>
      <c r="C100" s="120">
        <v>1</v>
      </c>
      <c r="D100" s="76"/>
      <c r="E100" s="15">
        <f t="shared" si="0"/>
        <v>0</v>
      </c>
    </row>
    <row r="101" spans="1:5">
      <c r="A101" s="77"/>
      <c r="B101" s="73" t="s">
        <v>201</v>
      </c>
      <c r="C101" s="120">
        <v>1</v>
      </c>
      <c r="D101" s="76"/>
      <c r="E101" s="15">
        <f t="shared" si="0"/>
        <v>0</v>
      </c>
    </row>
    <row r="102" spans="1:5">
      <c r="B102" s="63"/>
      <c r="D102" s="86"/>
      <c r="E102" s="15"/>
    </row>
    <row r="103" spans="1:5" ht="39" customHeight="1">
      <c r="A103" s="77" t="s">
        <v>24</v>
      </c>
      <c r="B103" s="74" t="s">
        <v>129</v>
      </c>
      <c r="C103" s="75"/>
      <c r="D103" s="76"/>
      <c r="E103" s="75"/>
    </row>
    <row r="104" spans="1:5">
      <c r="A104" s="77"/>
      <c r="B104" s="74" t="s">
        <v>57</v>
      </c>
      <c r="C104" s="75">
        <v>90</v>
      </c>
      <c r="D104" s="78"/>
      <c r="E104" s="15">
        <f>+C104*D104</f>
        <v>0</v>
      </c>
    </row>
    <row r="105" spans="1:5">
      <c r="A105" s="77"/>
      <c r="B105" s="74"/>
      <c r="C105" s="75"/>
      <c r="D105" s="78"/>
      <c r="E105" s="15"/>
    </row>
    <row r="106" spans="1:5" ht="25.5">
      <c r="A106" s="77" t="s">
        <v>25</v>
      </c>
      <c r="B106" s="74" t="s">
        <v>171</v>
      </c>
      <c r="C106" s="75"/>
      <c r="D106" s="78"/>
      <c r="E106" s="15"/>
    </row>
    <row r="107" spans="1:5">
      <c r="A107" s="77"/>
      <c r="B107" s="74" t="s">
        <v>57</v>
      </c>
      <c r="C107" s="75">
        <v>12.5</v>
      </c>
      <c r="D107" s="78"/>
      <c r="E107" s="15">
        <f>+C107*D107</f>
        <v>0</v>
      </c>
    </row>
    <row r="108" spans="1:5">
      <c r="A108" s="77"/>
      <c r="B108" s="74"/>
      <c r="C108" s="75"/>
      <c r="D108" s="78"/>
      <c r="E108" s="15"/>
    </row>
    <row r="109" spans="1:5" ht="25.5">
      <c r="A109" s="77" t="s">
        <v>26</v>
      </c>
      <c r="B109" s="74" t="s">
        <v>157</v>
      </c>
      <c r="C109" s="75"/>
      <c r="D109" s="76"/>
      <c r="E109" s="75"/>
    </row>
    <row r="110" spans="1:5">
      <c r="A110" s="82"/>
      <c r="B110" s="74" t="s">
        <v>56</v>
      </c>
      <c r="C110" s="75">
        <v>85</v>
      </c>
      <c r="D110" s="78"/>
      <c r="E110" s="15">
        <f>+C110*D110</f>
        <v>0</v>
      </c>
    </row>
    <row r="111" spans="1:5">
      <c r="A111" s="82"/>
      <c r="B111" s="74"/>
      <c r="C111" s="81"/>
      <c r="D111" s="78"/>
      <c r="E111" s="15"/>
    </row>
    <row r="112" spans="1:5" ht="57" customHeight="1">
      <c r="A112" s="77" t="s">
        <v>27</v>
      </c>
      <c r="B112" s="74" t="s">
        <v>153</v>
      </c>
      <c r="C112" s="106"/>
      <c r="D112" s="86"/>
      <c r="E112" s="15"/>
    </row>
    <row r="113" spans="1:5">
      <c r="A113" s="82"/>
      <c r="B113" s="74" t="s">
        <v>57</v>
      </c>
      <c r="C113" s="106">
        <v>140</v>
      </c>
      <c r="D113" s="86"/>
      <c r="E113" s="15">
        <f>+C113*D113</f>
        <v>0</v>
      </c>
    </row>
    <row r="114" spans="1:5">
      <c r="A114" s="82"/>
      <c r="B114" s="74"/>
      <c r="C114" s="81"/>
      <c r="D114" s="78"/>
      <c r="E114" s="15"/>
    </row>
    <row r="115" spans="1:5" ht="38.25">
      <c r="A115" s="77" t="s">
        <v>28</v>
      </c>
      <c r="B115" s="74" t="s">
        <v>161</v>
      </c>
      <c r="C115" s="106"/>
      <c r="D115" s="158"/>
      <c r="E115" s="15"/>
    </row>
    <row r="116" spans="1:5">
      <c r="A116" s="77"/>
      <c r="B116" s="74" t="s">
        <v>57</v>
      </c>
      <c r="C116" s="106">
        <v>65</v>
      </c>
      <c r="D116" s="158"/>
      <c r="E116" s="15">
        <f>+C116*D116</f>
        <v>0</v>
      </c>
    </row>
    <row r="117" spans="1:5">
      <c r="A117" s="77"/>
      <c r="B117" s="79"/>
      <c r="C117" s="80"/>
      <c r="D117" s="159"/>
      <c r="E117" s="15"/>
    </row>
    <row r="118" spans="1:5" ht="25.5">
      <c r="A118" s="77" t="s">
        <v>70</v>
      </c>
      <c r="B118" s="74" t="s">
        <v>130</v>
      </c>
      <c r="C118" s="106"/>
      <c r="D118" s="158"/>
      <c r="E118" s="15"/>
    </row>
    <row r="119" spans="1:5">
      <c r="A119" s="77"/>
      <c r="B119" s="74" t="s">
        <v>57</v>
      </c>
      <c r="C119" s="106">
        <v>20</v>
      </c>
      <c r="D119" s="158"/>
      <c r="E119" s="15">
        <f>+C119*D119</f>
        <v>0</v>
      </c>
    </row>
    <row r="120" spans="1:5">
      <c r="A120" s="77"/>
      <c r="B120" s="74"/>
      <c r="C120" s="81"/>
      <c r="D120" s="78"/>
      <c r="E120" s="15"/>
    </row>
    <row r="121" spans="1:5">
      <c r="A121" s="77" t="s">
        <v>127</v>
      </c>
      <c r="B121" s="74" t="s">
        <v>154</v>
      </c>
      <c r="C121" s="105"/>
      <c r="D121" s="158"/>
      <c r="E121" s="15"/>
    </row>
    <row r="122" spans="1:5">
      <c r="A122" s="35"/>
      <c r="B122" s="74" t="s">
        <v>155</v>
      </c>
      <c r="C122" s="106">
        <v>4</v>
      </c>
      <c r="D122" s="158"/>
      <c r="E122" s="15">
        <f>+C122*D122</f>
        <v>0</v>
      </c>
    </row>
    <row r="123" spans="1:5">
      <c r="B123" s="74" t="s">
        <v>156</v>
      </c>
      <c r="C123" s="106">
        <v>8</v>
      </c>
      <c r="D123" s="158"/>
      <c r="E123" s="15">
        <f>+C123*D123</f>
        <v>0</v>
      </c>
    </row>
    <row r="124" spans="1:5">
      <c r="B124" s="31"/>
      <c r="C124" s="31"/>
      <c r="D124" s="160"/>
      <c r="E124" s="35"/>
    </row>
    <row r="125" spans="1:5" ht="78.75" customHeight="1">
      <c r="A125" s="77" t="s">
        <v>131</v>
      </c>
      <c r="B125" s="74" t="s">
        <v>255</v>
      </c>
      <c r="C125" s="106"/>
      <c r="D125" s="86"/>
      <c r="E125" s="15"/>
    </row>
    <row r="126" spans="1:5">
      <c r="A126" s="82"/>
      <c r="B126" s="74" t="s">
        <v>57</v>
      </c>
      <c r="C126" s="106">
        <v>15</v>
      </c>
      <c r="D126" s="86"/>
      <c r="E126" s="15">
        <f>+C126*D126</f>
        <v>0</v>
      </c>
    </row>
    <row r="127" spans="1:5">
      <c r="A127" s="82"/>
      <c r="B127" s="74"/>
      <c r="C127" s="106"/>
      <c r="D127" s="86"/>
      <c r="E127" s="15"/>
    </row>
    <row r="128" spans="1:5" ht="25.5">
      <c r="A128" s="177" t="s">
        <v>132</v>
      </c>
      <c r="B128" s="74" t="s">
        <v>253</v>
      </c>
      <c r="C128" s="106"/>
      <c r="D128" s="86"/>
      <c r="E128" s="15"/>
    </row>
    <row r="129" spans="1:5">
      <c r="A129" s="82"/>
      <c r="B129" s="74" t="s">
        <v>56</v>
      </c>
      <c r="C129" s="106">
        <v>50</v>
      </c>
      <c r="D129" s="86"/>
      <c r="E129" s="15">
        <f>C129*D129</f>
        <v>0</v>
      </c>
    </row>
    <row r="130" spans="1:5">
      <c r="A130" s="35"/>
      <c r="B130" s="31"/>
      <c r="C130" s="31"/>
      <c r="D130" s="160"/>
      <c r="E130" s="35"/>
    </row>
    <row r="131" spans="1:5" ht="13.5" thickBot="1">
      <c r="A131" s="142"/>
      <c r="B131" s="36" t="s">
        <v>12</v>
      </c>
      <c r="C131" s="37"/>
      <c r="D131" s="83"/>
      <c r="E131" s="84">
        <f>SUM(E87:E130)</f>
        <v>0</v>
      </c>
    </row>
    <row r="132" spans="1:5" ht="13.5" thickTop="1">
      <c r="A132" s="16"/>
      <c r="B132" s="53"/>
      <c r="C132" s="54"/>
      <c r="D132" s="149"/>
      <c r="E132" s="55"/>
    </row>
    <row r="133" spans="1:5">
      <c r="A133" s="16"/>
      <c r="B133" s="53"/>
      <c r="C133" s="54"/>
      <c r="D133" s="149"/>
      <c r="E133" s="55"/>
    </row>
    <row r="134" spans="1:5">
      <c r="A134" s="16" t="s">
        <v>29</v>
      </c>
      <c r="B134" s="17" t="s">
        <v>2</v>
      </c>
      <c r="C134" s="59"/>
      <c r="E134" s="60"/>
    </row>
    <row r="135" spans="1:5">
      <c r="A135" s="38"/>
      <c r="B135" s="16" t="s">
        <v>58</v>
      </c>
      <c r="C135" s="64"/>
      <c r="D135" s="161"/>
      <c r="E135" s="57"/>
    </row>
    <row r="136" spans="1:5" s="41" customFormat="1">
      <c r="A136" s="19" t="s">
        <v>62</v>
      </c>
      <c r="B136" s="14" t="s">
        <v>102</v>
      </c>
      <c r="C136" s="52"/>
      <c r="D136" s="161"/>
      <c r="E136" s="58"/>
    </row>
    <row r="137" spans="1:5" s="41" customFormat="1">
      <c r="A137" s="19" t="s">
        <v>63</v>
      </c>
      <c r="B137" s="14" t="s">
        <v>101</v>
      </c>
      <c r="C137" s="52"/>
      <c r="D137" s="161"/>
      <c r="E137" s="58"/>
    </row>
    <row r="138" spans="1:5" s="41" customFormat="1">
      <c r="A138" s="19" t="s">
        <v>64</v>
      </c>
      <c r="B138" s="39" t="s">
        <v>100</v>
      </c>
      <c r="C138" s="46"/>
      <c r="D138" s="127"/>
      <c r="E138" s="49"/>
    </row>
    <row r="139" spans="1:5">
      <c r="A139" s="19"/>
      <c r="C139" s="48"/>
      <c r="D139" s="162"/>
      <c r="E139" s="48"/>
    </row>
    <row r="140" spans="1:5">
      <c r="A140" s="19"/>
      <c r="B140" s="47"/>
      <c r="C140" s="48"/>
      <c r="D140" s="162"/>
      <c r="E140" s="45"/>
    </row>
    <row r="141" spans="1:5" ht="134.25" customHeight="1">
      <c r="A141" s="14" t="s">
        <v>30</v>
      </c>
      <c r="B141" s="48" t="s">
        <v>172</v>
      </c>
      <c r="C141" s="124"/>
      <c r="D141" s="163"/>
      <c r="E141" s="122"/>
    </row>
    <row r="142" spans="1:5">
      <c r="B142" s="123" t="s">
        <v>57</v>
      </c>
      <c r="C142" s="15">
        <v>15</v>
      </c>
      <c r="D142" s="86"/>
      <c r="E142" s="15">
        <f>+C142*D142</f>
        <v>0</v>
      </c>
    </row>
    <row r="143" spans="1:5">
      <c r="B143" s="123"/>
      <c r="C143" s="15"/>
      <c r="D143" s="86"/>
      <c r="E143" s="15"/>
    </row>
    <row r="144" spans="1:5" ht="25.5">
      <c r="A144" s="14" t="s">
        <v>53</v>
      </c>
      <c r="B144" s="123" t="s">
        <v>251</v>
      </c>
      <c r="C144" s="15"/>
      <c r="D144" s="86"/>
      <c r="E144" s="15"/>
    </row>
    <row r="145" spans="1:6">
      <c r="B145" s="123" t="s">
        <v>56</v>
      </c>
      <c r="C145" s="15">
        <v>50</v>
      </c>
      <c r="D145" s="86"/>
      <c r="E145" s="15">
        <f>C145*D145</f>
        <v>0</v>
      </c>
    </row>
    <row r="147" spans="1:6" ht="13.5" thickBot="1">
      <c r="A147" s="141"/>
      <c r="B147" s="36" t="s">
        <v>9</v>
      </c>
      <c r="C147" s="61"/>
      <c r="D147" s="87"/>
      <c r="E147" s="84">
        <f>SUM(E141:E146)</f>
        <v>0</v>
      </c>
    </row>
    <row r="148" spans="1:6" ht="13.5" thickTop="1">
      <c r="B148" s="53"/>
      <c r="C148" s="54"/>
      <c r="D148" s="104"/>
      <c r="E148" s="55"/>
      <c r="F148" s="41"/>
    </row>
    <row r="149" spans="1:6">
      <c r="B149" s="53"/>
      <c r="C149" s="54"/>
      <c r="D149" s="104"/>
      <c r="E149" s="55"/>
      <c r="F149" s="41"/>
    </row>
    <row r="150" spans="1:6">
      <c r="A150" s="16" t="s">
        <v>31</v>
      </c>
      <c r="B150" s="17" t="s">
        <v>17</v>
      </c>
      <c r="C150" s="30"/>
      <c r="D150" s="86"/>
      <c r="E150" s="60"/>
      <c r="F150" s="41"/>
    </row>
    <row r="151" spans="1:6">
      <c r="A151" s="38"/>
      <c r="B151" s="16"/>
      <c r="C151" s="38"/>
      <c r="D151" s="161"/>
      <c r="E151" s="20"/>
      <c r="F151" s="41"/>
    </row>
    <row r="152" spans="1:6" ht="25.5">
      <c r="A152" s="14" t="s">
        <v>32</v>
      </c>
      <c r="B152" s="45" t="s">
        <v>158</v>
      </c>
      <c r="C152" s="15"/>
      <c r="D152" s="86"/>
      <c r="E152" s="15"/>
      <c r="F152" s="41"/>
    </row>
    <row r="153" spans="1:6">
      <c r="A153" s="40"/>
      <c r="B153" s="45" t="s">
        <v>13</v>
      </c>
      <c r="C153" s="15">
        <v>1</v>
      </c>
      <c r="D153" s="86"/>
      <c r="E153" s="15">
        <f>+C153*D153</f>
        <v>0</v>
      </c>
      <c r="F153" s="41"/>
    </row>
    <row r="154" spans="1:6">
      <c r="A154" s="16"/>
      <c r="B154" s="39"/>
      <c r="C154" s="38"/>
      <c r="D154" s="161"/>
      <c r="E154" s="20"/>
      <c r="F154" s="41"/>
    </row>
    <row r="155" spans="1:6" ht="13.5" thickBot="1">
      <c r="A155" s="141"/>
      <c r="B155" s="36" t="s">
        <v>18</v>
      </c>
      <c r="C155" s="37"/>
      <c r="D155" s="87"/>
      <c r="E155" s="84">
        <f>SUM(E152:E154)</f>
        <v>0</v>
      </c>
      <c r="F155" s="41"/>
    </row>
    <row r="156" spans="1:6" ht="13.5" thickTop="1">
      <c r="A156" s="16"/>
      <c r="B156" s="67"/>
      <c r="C156" s="54"/>
      <c r="D156" s="149"/>
      <c r="E156" s="55"/>
      <c r="F156" s="41"/>
    </row>
    <row r="157" spans="1:6">
      <c r="D157" s="86"/>
      <c r="F157" s="41"/>
    </row>
    <row r="158" spans="1:6">
      <c r="A158" s="16" t="s">
        <v>33</v>
      </c>
      <c r="B158" s="17" t="s">
        <v>3</v>
      </c>
      <c r="C158" s="59"/>
      <c r="D158" s="86"/>
      <c r="E158" s="60"/>
      <c r="F158" s="41"/>
    </row>
    <row r="159" spans="1:6">
      <c r="A159" s="38"/>
      <c r="B159" s="16" t="s">
        <v>58</v>
      </c>
      <c r="C159" s="59"/>
      <c r="D159" s="86"/>
      <c r="E159" s="60"/>
    </row>
    <row r="160" spans="1:6">
      <c r="A160" s="19" t="s">
        <v>62</v>
      </c>
      <c r="B160" s="39" t="s">
        <v>102</v>
      </c>
      <c r="C160" s="59"/>
      <c r="D160" s="86"/>
      <c r="E160" s="60"/>
    </row>
    <row r="161" spans="1:5">
      <c r="A161" s="19"/>
      <c r="B161" s="20"/>
      <c r="C161" s="59"/>
      <c r="D161" s="86"/>
      <c r="E161" s="60"/>
    </row>
    <row r="162" spans="1:5">
      <c r="A162" s="16"/>
      <c r="B162" s="17" t="s">
        <v>77</v>
      </c>
      <c r="C162" s="59"/>
      <c r="D162" s="86"/>
      <c r="E162" s="60"/>
    </row>
    <row r="163" spans="1:5" ht="40.5">
      <c r="A163" s="14" t="s">
        <v>34</v>
      </c>
      <c r="B163" s="151" t="s">
        <v>159</v>
      </c>
      <c r="C163" s="38"/>
      <c r="D163" s="161"/>
      <c r="E163" s="20"/>
    </row>
    <row r="164" spans="1:5">
      <c r="A164" s="16"/>
      <c r="B164" s="45" t="s">
        <v>57</v>
      </c>
      <c r="C164" s="15">
        <v>15</v>
      </c>
      <c r="D164" s="86"/>
      <c r="E164" s="15">
        <f>+C164*D164</f>
        <v>0</v>
      </c>
    </row>
    <row r="165" spans="1:5">
      <c r="A165" s="16"/>
      <c r="B165" s="47"/>
      <c r="C165" s="30"/>
      <c r="D165" s="86"/>
      <c r="E165" s="85"/>
    </row>
    <row r="166" spans="1:5" ht="38.25">
      <c r="A166" s="14" t="s">
        <v>202</v>
      </c>
      <c r="B166" s="151" t="s">
        <v>179</v>
      </c>
      <c r="C166" s="15"/>
      <c r="D166" s="86"/>
      <c r="E166" s="15"/>
    </row>
    <row r="167" spans="1:5">
      <c r="A167" s="16"/>
      <c r="B167" s="45" t="s">
        <v>57</v>
      </c>
      <c r="C167" s="15">
        <v>15</v>
      </c>
      <c r="D167" s="86"/>
      <c r="E167" s="15">
        <f>+C167*D167</f>
        <v>0</v>
      </c>
    </row>
    <row r="168" spans="1:5">
      <c r="A168" s="16"/>
      <c r="D168" s="86"/>
      <c r="E168" s="15"/>
    </row>
    <row r="169" spans="1:5" ht="38.25">
      <c r="A169" s="14" t="s">
        <v>203</v>
      </c>
      <c r="B169" s="45" t="s">
        <v>104</v>
      </c>
      <c r="C169" s="15"/>
      <c r="D169" s="86"/>
      <c r="E169" s="15"/>
    </row>
    <row r="170" spans="1:5">
      <c r="A170" s="16"/>
      <c r="B170" s="45" t="s">
        <v>56</v>
      </c>
      <c r="C170" s="15">
        <v>35</v>
      </c>
      <c r="D170" s="86"/>
      <c r="E170" s="15">
        <f>+C170*D170</f>
        <v>0</v>
      </c>
    </row>
    <row r="171" spans="1:5">
      <c r="A171" s="16"/>
      <c r="D171" s="86"/>
      <c r="E171" s="15"/>
    </row>
    <row r="172" spans="1:5">
      <c r="A172" s="16"/>
      <c r="B172" s="20" t="s">
        <v>105</v>
      </c>
      <c r="C172" s="64"/>
      <c r="D172" s="161"/>
      <c r="E172" s="20"/>
    </row>
    <row r="173" spans="1:5">
      <c r="A173" s="38"/>
      <c r="B173" s="16" t="s">
        <v>58</v>
      </c>
      <c r="C173" s="64"/>
      <c r="D173" s="161"/>
      <c r="E173" s="20"/>
    </row>
    <row r="174" spans="1:5">
      <c r="A174" s="19" t="s">
        <v>62</v>
      </c>
      <c r="B174" s="39" t="s">
        <v>160</v>
      </c>
      <c r="C174" s="64"/>
      <c r="D174" s="161"/>
      <c r="E174" s="20"/>
    </row>
    <row r="175" spans="1:5" ht="51">
      <c r="A175" s="14" t="s">
        <v>204</v>
      </c>
      <c r="B175" s="74" t="s">
        <v>250</v>
      </c>
      <c r="C175" s="106"/>
      <c r="D175" s="86"/>
      <c r="E175" s="15"/>
    </row>
    <row r="176" spans="1:5">
      <c r="B176" s="114" t="s">
        <v>57</v>
      </c>
      <c r="C176" s="106">
        <v>15</v>
      </c>
      <c r="D176" s="86"/>
      <c r="E176" s="15">
        <f>+C176*D176</f>
        <v>0</v>
      </c>
    </row>
    <row r="177" spans="1:5">
      <c r="B177" s="114"/>
      <c r="C177" s="106"/>
      <c r="D177" s="86"/>
      <c r="E177" s="15"/>
    </row>
    <row r="178" spans="1:5" ht="51">
      <c r="A178" s="14" t="s">
        <v>205</v>
      </c>
      <c r="B178" s="74" t="s">
        <v>206</v>
      </c>
      <c r="C178" s="106"/>
      <c r="D178" s="86"/>
      <c r="E178" s="15"/>
    </row>
    <row r="179" spans="1:5">
      <c r="B179" s="114" t="s">
        <v>57</v>
      </c>
      <c r="C179" s="106">
        <v>18</v>
      </c>
      <c r="D179" s="86"/>
      <c r="E179" s="15">
        <f>+C179*D179</f>
        <v>0</v>
      </c>
    </row>
    <row r="180" spans="1:5">
      <c r="B180" s="114"/>
      <c r="C180" s="106"/>
      <c r="D180" s="86"/>
      <c r="E180" s="15"/>
    </row>
    <row r="181" spans="1:5" ht="63.75">
      <c r="A181" s="14" t="s">
        <v>207</v>
      </c>
      <c r="B181" s="45" t="s">
        <v>236</v>
      </c>
      <c r="C181" s="15"/>
      <c r="D181" s="86"/>
      <c r="E181" s="15"/>
    </row>
    <row r="182" spans="1:5">
      <c r="B182" s="114" t="s">
        <v>57</v>
      </c>
      <c r="C182" s="106">
        <v>35</v>
      </c>
      <c r="D182" s="86"/>
      <c r="E182" s="15">
        <f>+C182*D182</f>
        <v>0</v>
      </c>
    </row>
    <row r="183" spans="1:5">
      <c r="B183" s="45"/>
      <c r="C183" s="15"/>
      <c r="D183" s="86"/>
      <c r="E183" s="15"/>
    </row>
    <row r="184" spans="1:5" ht="51">
      <c r="A184" s="14" t="s">
        <v>208</v>
      </c>
      <c r="B184" s="45" t="s">
        <v>182</v>
      </c>
      <c r="C184" s="15"/>
      <c r="D184" s="86"/>
      <c r="E184" s="15"/>
    </row>
    <row r="185" spans="1:5">
      <c r="A185" s="38"/>
      <c r="B185" s="45" t="s">
        <v>56</v>
      </c>
      <c r="C185" s="106">
        <v>56.5</v>
      </c>
      <c r="D185" s="86"/>
      <c r="E185" s="15">
        <f>+C185*D185</f>
        <v>0</v>
      </c>
    </row>
    <row r="186" spans="1:5">
      <c r="A186" s="38"/>
      <c r="B186" s="45"/>
      <c r="C186" s="106"/>
      <c r="D186" s="86"/>
      <c r="E186" s="15"/>
    </row>
    <row r="187" spans="1:5" ht="76.5">
      <c r="A187" s="14" t="s">
        <v>209</v>
      </c>
      <c r="B187" s="45" t="s">
        <v>237</v>
      </c>
      <c r="C187" s="125"/>
      <c r="D187" s="164"/>
      <c r="E187" s="90"/>
    </row>
    <row r="188" spans="1:5">
      <c r="A188" s="38"/>
      <c r="B188" s="45" t="s">
        <v>57</v>
      </c>
      <c r="C188" s="125">
        <v>120</v>
      </c>
      <c r="D188" s="164"/>
      <c r="E188" s="90">
        <f>+C188*D188</f>
        <v>0</v>
      </c>
    </row>
    <row r="189" spans="1:5">
      <c r="A189" s="38"/>
      <c r="B189" s="45"/>
      <c r="C189" s="106"/>
      <c r="D189" s="86"/>
      <c r="E189" s="15"/>
    </row>
    <row r="190" spans="1:5" ht="38.25">
      <c r="A190" s="14" t="s">
        <v>210</v>
      </c>
      <c r="B190" s="45" t="s">
        <v>162</v>
      </c>
      <c r="C190" s="125"/>
      <c r="D190" s="164"/>
      <c r="E190" s="90"/>
    </row>
    <row r="191" spans="1:5">
      <c r="A191" s="38"/>
      <c r="B191" s="45" t="s">
        <v>57</v>
      </c>
      <c r="C191" s="125">
        <v>70</v>
      </c>
      <c r="D191" s="164"/>
      <c r="E191" s="90">
        <f>+C191*D191</f>
        <v>0</v>
      </c>
    </row>
    <row r="192" spans="1:5">
      <c r="A192" s="38"/>
      <c r="B192" s="45"/>
      <c r="C192" s="106"/>
      <c r="D192" s="86"/>
      <c r="E192" s="15"/>
    </row>
    <row r="193" spans="1:5" ht="25.5">
      <c r="A193" s="14" t="s">
        <v>211</v>
      </c>
      <c r="B193" s="45" t="s">
        <v>133</v>
      </c>
      <c r="C193" s="15"/>
      <c r="D193" s="86"/>
      <c r="E193" s="15"/>
    </row>
    <row r="194" spans="1:5">
      <c r="A194" s="20"/>
      <c r="B194" s="45" t="s">
        <v>13</v>
      </c>
      <c r="C194" s="15">
        <v>1</v>
      </c>
      <c r="D194" s="86"/>
      <c r="E194" s="15">
        <f>+C194*D194</f>
        <v>0</v>
      </c>
    </row>
    <row r="195" spans="1:5">
      <c r="A195" s="20"/>
      <c r="B195" s="126"/>
      <c r="D195" s="86"/>
      <c r="E195" s="15"/>
    </row>
    <row r="196" spans="1:5" ht="25.5">
      <c r="A196" s="14" t="s">
        <v>212</v>
      </c>
      <c r="B196" s="45" t="s">
        <v>108</v>
      </c>
      <c r="C196" s="15"/>
      <c r="D196" s="86"/>
      <c r="E196" s="15"/>
    </row>
    <row r="197" spans="1:5">
      <c r="A197" s="20"/>
      <c r="B197" s="45" t="s">
        <v>14</v>
      </c>
      <c r="C197" s="15">
        <v>35</v>
      </c>
      <c r="D197" s="86"/>
      <c r="E197" s="15">
        <f>+C197*D197</f>
        <v>0</v>
      </c>
    </row>
    <row r="198" spans="1:5">
      <c r="A198" s="35"/>
      <c r="B198" s="45" t="s">
        <v>15</v>
      </c>
      <c r="C198" s="15">
        <v>35</v>
      </c>
      <c r="D198" s="86"/>
      <c r="E198" s="15">
        <f>+C198*D198</f>
        <v>0</v>
      </c>
    </row>
    <row r="199" spans="1:5">
      <c r="B199" s="88" t="s">
        <v>107</v>
      </c>
      <c r="C199" s="90">
        <v>1</v>
      </c>
      <c r="D199" s="86"/>
      <c r="E199" s="90">
        <f>+C199*D199</f>
        <v>0</v>
      </c>
    </row>
    <row r="200" spans="1:5">
      <c r="A200" s="35"/>
    </row>
    <row r="201" spans="1:5" ht="13.5" thickBot="1">
      <c r="A201" s="141"/>
      <c r="B201" s="36" t="s">
        <v>16</v>
      </c>
      <c r="C201" s="61"/>
      <c r="D201" s="87"/>
      <c r="E201" s="84">
        <f>SUM(E163:E200)</f>
        <v>0</v>
      </c>
    </row>
    <row r="202" spans="1:5" ht="13.5" thickTop="1">
      <c r="A202" s="38"/>
      <c r="B202" s="53"/>
      <c r="C202" s="54"/>
      <c r="D202" s="104"/>
      <c r="E202" s="55"/>
    </row>
    <row r="203" spans="1:5">
      <c r="A203" s="38"/>
      <c r="B203" s="53"/>
      <c r="C203" s="54"/>
      <c r="D203" s="104"/>
      <c r="E203" s="55"/>
    </row>
    <row r="204" spans="1:5" s="35" customFormat="1">
      <c r="A204" s="16" t="s">
        <v>35</v>
      </c>
      <c r="B204" s="17" t="s">
        <v>54</v>
      </c>
      <c r="C204" s="15"/>
      <c r="D204" s="86"/>
      <c r="E204" s="49"/>
    </row>
    <row r="205" spans="1:5" s="35" customFormat="1">
      <c r="A205" s="16"/>
      <c r="B205" s="17"/>
      <c r="C205" s="15"/>
      <c r="D205" s="86"/>
      <c r="E205" s="49"/>
    </row>
    <row r="206" spans="1:5" s="35" customFormat="1">
      <c r="A206" s="16"/>
      <c r="B206" s="16" t="s">
        <v>58</v>
      </c>
      <c r="C206" s="15"/>
      <c r="D206" s="86"/>
      <c r="E206" s="49"/>
    </row>
    <row r="207" spans="1:5" s="35" customFormat="1">
      <c r="A207" s="19" t="s">
        <v>62</v>
      </c>
      <c r="B207" s="39" t="s">
        <v>102</v>
      </c>
      <c r="C207" s="39"/>
      <c r="D207" s="86"/>
      <c r="E207" s="49"/>
    </row>
    <row r="208" spans="1:5" s="35" customFormat="1" ht="17.25" customHeight="1">
      <c r="A208" s="19"/>
      <c r="B208" s="39"/>
      <c r="C208" s="39"/>
      <c r="D208" s="86"/>
      <c r="E208" s="49"/>
    </row>
    <row r="209" spans="1:5" s="35" customFormat="1" ht="38.25">
      <c r="A209" s="14" t="s">
        <v>36</v>
      </c>
      <c r="B209" s="45" t="s">
        <v>213</v>
      </c>
      <c r="C209" s="15"/>
      <c r="D209" s="86"/>
      <c r="E209" s="15"/>
    </row>
    <row r="210" spans="1:5" s="35" customFormat="1">
      <c r="A210" s="115"/>
      <c r="B210" s="45" t="s">
        <v>8</v>
      </c>
      <c r="C210" s="15">
        <v>2</v>
      </c>
      <c r="D210" s="127"/>
      <c r="E210" s="89">
        <f>+C210*D210</f>
        <v>0</v>
      </c>
    </row>
    <row r="211" spans="1:5" s="35" customFormat="1">
      <c r="A211" s="115"/>
      <c r="B211" s="20"/>
      <c r="C211" s="20"/>
      <c r="D211" s="161"/>
      <c r="E211" s="20"/>
    </row>
    <row r="212" spans="1:5" s="35" customFormat="1" ht="106.5" customHeight="1">
      <c r="A212" s="14" t="s">
        <v>37</v>
      </c>
      <c r="B212" s="45" t="s">
        <v>173</v>
      </c>
      <c r="C212" s="15"/>
      <c r="D212" s="86"/>
      <c r="E212" s="15"/>
    </row>
    <row r="213" spans="1:5" s="35" customFormat="1">
      <c r="A213" s="14"/>
      <c r="B213" s="45" t="s">
        <v>8</v>
      </c>
      <c r="C213" s="15">
        <v>1</v>
      </c>
      <c r="D213" s="86"/>
      <c r="E213" s="15">
        <f>+C213*D213</f>
        <v>0</v>
      </c>
    </row>
    <row r="214" spans="1:5">
      <c r="A214" s="20"/>
      <c r="B214" s="57"/>
      <c r="C214" s="64"/>
      <c r="D214" s="161"/>
      <c r="E214" s="57"/>
    </row>
    <row r="215" spans="1:5" ht="13.5" thickBot="1">
      <c r="A215" s="141"/>
      <c r="B215" s="36" t="s">
        <v>55</v>
      </c>
      <c r="C215" s="37"/>
      <c r="D215" s="87"/>
      <c r="E215" s="84">
        <f>SUM(E209:E214)</f>
        <v>0</v>
      </c>
    </row>
    <row r="216" spans="1:5" ht="5.25" customHeight="1" thickTop="1">
      <c r="B216" s="26"/>
      <c r="C216" s="27"/>
      <c r="D216" s="104"/>
      <c r="E216" s="72"/>
    </row>
    <row r="217" spans="1:5" ht="8.25" customHeight="1"/>
    <row r="218" spans="1:5" s="35" customFormat="1">
      <c r="A218" s="28" t="s">
        <v>38</v>
      </c>
      <c r="B218" s="29" t="s">
        <v>5</v>
      </c>
      <c r="C218" s="15"/>
      <c r="D218" s="127"/>
      <c r="E218" s="49"/>
    </row>
    <row r="219" spans="1:5" s="35" customFormat="1">
      <c r="A219" s="28"/>
      <c r="B219" s="29"/>
      <c r="C219" s="15"/>
      <c r="D219" s="127"/>
      <c r="E219" s="49"/>
    </row>
    <row r="220" spans="1:5" s="35" customFormat="1">
      <c r="A220" s="92" t="s">
        <v>39</v>
      </c>
      <c r="B220" s="91" t="s">
        <v>138</v>
      </c>
      <c r="C220" s="90"/>
      <c r="D220" s="86"/>
      <c r="E220" s="152"/>
    </row>
    <row r="221" spans="1:5" s="35" customFormat="1">
      <c r="A221" s="101" t="s">
        <v>62</v>
      </c>
      <c r="B221" s="17" t="s">
        <v>122</v>
      </c>
      <c r="C221" s="90"/>
      <c r="D221" s="86"/>
      <c r="E221" s="152"/>
    </row>
    <row r="222" spans="1:5" s="35" customFormat="1">
      <c r="A222" s="93" t="s">
        <v>73</v>
      </c>
      <c r="B222" s="39" t="s">
        <v>106</v>
      </c>
      <c r="C222" s="90"/>
      <c r="D222" s="86"/>
      <c r="E222" s="152"/>
    </row>
    <row r="223" spans="1:5" s="35" customFormat="1">
      <c r="A223" s="19" t="s">
        <v>73</v>
      </c>
      <c r="B223" s="39" t="s">
        <v>165</v>
      </c>
      <c r="C223" s="90"/>
      <c r="D223" s="86"/>
      <c r="E223" s="152"/>
    </row>
    <row r="224" spans="1:5" s="35" customFormat="1">
      <c r="A224" s="19" t="s">
        <v>73</v>
      </c>
      <c r="B224" s="94" t="s">
        <v>99</v>
      </c>
      <c r="C224" s="90"/>
      <c r="D224" s="86"/>
      <c r="E224" s="152"/>
    </row>
    <row r="225" spans="1:5" s="35" customFormat="1">
      <c r="A225" s="19" t="s">
        <v>73</v>
      </c>
      <c r="B225" s="94" t="s">
        <v>139</v>
      </c>
      <c r="C225" s="90"/>
      <c r="D225" s="86"/>
      <c r="E225" s="152"/>
    </row>
    <row r="226" spans="1:5" s="35" customFormat="1" ht="13.5" customHeight="1">
      <c r="A226" s="101" t="s">
        <v>63</v>
      </c>
      <c r="B226" s="17" t="s">
        <v>166</v>
      </c>
      <c r="C226" s="90"/>
      <c r="D226" s="86"/>
      <c r="E226" s="152"/>
    </row>
    <row r="227" spans="1:5">
      <c r="A227" s="93"/>
      <c r="B227" s="66"/>
      <c r="C227" s="68"/>
      <c r="D227" s="86"/>
      <c r="E227" s="152"/>
    </row>
    <row r="228" spans="1:5" ht="229.5">
      <c r="A228" s="14" t="s">
        <v>43</v>
      </c>
      <c r="B228" s="74" t="s">
        <v>180</v>
      </c>
      <c r="C228" s="81"/>
      <c r="D228" s="76"/>
      <c r="E228" s="75"/>
    </row>
    <row r="229" spans="1:5">
      <c r="A229" s="102" t="s">
        <v>134</v>
      </c>
      <c r="B229" s="119" t="s">
        <v>215</v>
      </c>
      <c r="C229" s="109"/>
      <c r="D229" s="108"/>
      <c r="E229" s="109"/>
    </row>
    <row r="230" spans="1:5">
      <c r="A230" s="102"/>
      <c r="B230" s="98" t="s">
        <v>109</v>
      </c>
      <c r="C230" s="109">
        <v>3</v>
      </c>
      <c r="D230" s="108"/>
      <c r="E230" s="89">
        <f>+C230*D230</f>
        <v>0</v>
      </c>
    </row>
    <row r="231" spans="1:5">
      <c r="A231" s="92"/>
      <c r="B231" s="98"/>
      <c r="C231" s="109"/>
      <c r="D231" s="108"/>
      <c r="E231" s="109"/>
    </row>
    <row r="232" spans="1:5">
      <c r="A232" s="102" t="s">
        <v>135</v>
      </c>
      <c r="B232" s="119" t="s">
        <v>216</v>
      </c>
      <c r="C232" s="109"/>
      <c r="D232" s="108"/>
      <c r="E232" s="109"/>
    </row>
    <row r="233" spans="1:5">
      <c r="A233" s="102"/>
      <c r="B233" s="98" t="s">
        <v>109</v>
      </c>
      <c r="C233" s="109">
        <v>2</v>
      </c>
      <c r="D233" s="108"/>
      <c r="E233" s="89">
        <f>+C233*D233</f>
        <v>0</v>
      </c>
    </row>
    <row r="234" spans="1:5">
      <c r="A234" s="102"/>
      <c r="B234" s="98"/>
      <c r="C234" s="109"/>
      <c r="D234" s="108"/>
      <c r="E234" s="89"/>
    </row>
    <row r="235" spans="1:5">
      <c r="A235" s="102" t="s">
        <v>136</v>
      </c>
      <c r="B235" s="119" t="s">
        <v>217</v>
      </c>
      <c r="C235" s="75"/>
      <c r="D235" s="76"/>
      <c r="E235" s="75"/>
    </row>
    <row r="236" spans="1:5">
      <c r="A236" s="102"/>
      <c r="B236" s="98" t="s">
        <v>109</v>
      </c>
      <c r="C236" s="75">
        <v>1</v>
      </c>
      <c r="D236" s="76"/>
      <c r="E236" s="15">
        <f>+C236*D236</f>
        <v>0</v>
      </c>
    </row>
    <row r="237" spans="1:5">
      <c r="A237" s="102"/>
      <c r="B237" s="98"/>
      <c r="C237" s="75"/>
      <c r="D237" s="76"/>
      <c r="E237" s="15"/>
    </row>
    <row r="238" spans="1:5" ht="25.5">
      <c r="A238" s="102" t="s">
        <v>164</v>
      </c>
      <c r="B238" s="119" t="s">
        <v>219</v>
      </c>
      <c r="C238" s="109"/>
      <c r="D238" s="108"/>
      <c r="E238" s="109"/>
    </row>
    <row r="239" spans="1:5">
      <c r="A239" s="102"/>
      <c r="B239" s="98" t="s">
        <v>109</v>
      </c>
      <c r="C239" s="109">
        <v>3</v>
      </c>
      <c r="D239" s="108"/>
      <c r="E239" s="89">
        <f>+C239*D239</f>
        <v>0</v>
      </c>
    </row>
    <row r="240" spans="1:5">
      <c r="A240" s="102"/>
      <c r="B240" s="98"/>
      <c r="C240" s="109"/>
      <c r="D240" s="108"/>
      <c r="E240" s="89"/>
    </row>
    <row r="241" spans="1:5" ht="25.5">
      <c r="A241" s="102" t="s">
        <v>221</v>
      </c>
      <c r="B241" s="119" t="s">
        <v>220</v>
      </c>
      <c r="C241" s="109"/>
      <c r="D241" s="108"/>
      <c r="E241" s="109"/>
    </row>
    <row r="242" spans="1:5">
      <c r="A242" s="102"/>
      <c r="B242" s="98" t="s">
        <v>109</v>
      </c>
      <c r="C242" s="109">
        <v>1</v>
      </c>
      <c r="D242" s="108"/>
      <c r="E242" s="89">
        <f>+C242*D242</f>
        <v>0</v>
      </c>
    </row>
    <row r="243" spans="1:5">
      <c r="A243" s="102"/>
      <c r="B243" s="98"/>
      <c r="C243" s="109"/>
      <c r="D243" s="108"/>
      <c r="E243" s="89"/>
    </row>
    <row r="244" spans="1:5">
      <c r="A244" s="102" t="s">
        <v>222</v>
      </c>
      <c r="B244" s="98" t="s">
        <v>223</v>
      </c>
      <c r="C244" s="109"/>
      <c r="D244" s="108"/>
      <c r="E244" s="89"/>
    </row>
    <row r="245" spans="1:5">
      <c r="A245" s="102"/>
      <c r="B245" s="98" t="s">
        <v>8</v>
      </c>
      <c r="C245" s="109">
        <v>1</v>
      </c>
      <c r="D245" s="108"/>
      <c r="E245" s="89">
        <f>C245*D245</f>
        <v>0</v>
      </c>
    </row>
    <row r="246" spans="1:5">
      <c r="A246" s="102"/>
      <c r="B246" s="98"/>
      <c r="C246" s="109"/>
      <c r="D246" s="108"/>
      <c r="E246" s="89"/>
    </row>
    <row r="247" spans="1:5">
      <c r="A247" s="102" t="s">
        <v>224</v>
      </c>
      <c r="B247" s="98" t="s">
        <v>225</v>
      </c>
      <c r="C247" s="109"/>
      <c r="D247" s="108"/>
      <c r="E247" s="89"/>
    </row>
    <row r="248" spans="1:5">
      <c r="A248" s="102"/>
      <c r="B248" s="98" t="s">
        <v>8</v>
      </c>
      <c r="C248" s="109">
        <v>1</v>
      </c>
      <c r="D248" s="108"/>
      <c r="E248" s="89">
        <f>C248*D248</f>
        <v>0</v>
      </c>
    </row>
    <row r="249" spans="1:5">
      <c r="A249" s="102"/>
      <c r="B249" s="110"/>
      <c r="C249" s="128"/>
      <c r="D249" s="150"/>
      <c r="E249" s="128"/>
    </row>
    <row r="250" spans="1:5" ht="254.25" customHeight="1">
      <c r="A250" s="176" t="s">
        <v>44</v>
      </c>
      <c r="B250" s="74" t="s">
        <v>181</v>
      </c>
      <c r="C250" s="107"/>
      <c r="D250" s="108"/>
      <c r="E250" s="75"/>
    </row>
    <row r="251" spans="1:5">
      <c r="A251" s="102" t="s">
        <v>218</v>
      </c>
      <c r="B251" s="119" t="s">
        <v>214</v>
      </c>
      <c r="C251" s="109">
        <v>4</v>
      </c>
      <c r="D251" s="108"/>
      <c r="E251" s="89">
        <f>+C251*D251</f>
        <v>0</v>
      </c>
    </row>
    <row r="252" spans="1:5">
      <c r="A252" s="102"/>
      <c r="B252" s="98"/>
      <c r="C252" s="107"/>
      <c r="D252" s="108"/>
      <c r="E252" s="89"/>
    </row>
    <row r="253" spans="1:5" ht="38.25">
      <c r="A253" s="176" t="s">
        <v>52</v>
      </c>
      <c r="B253" s="74" t="s">
        <v>226</v>
      </c>
      <c r="C253" s="107"/>
      <c r="D253" s="108"/>
      <c r="E253" s="75"/>
    </row>
    <row r="254" spans="1:5">
      <c r="A254" s="102"/>
      <c r="B254" s="98" t="s">
        <v>109</v>
      </c>
      <c r="C254" s="109">
        <v>1</v>
      </c>
      <c r="D254" s="108"/>
      <c r="E254" s="89">
        <f>+C254*D254</f>
        <v>0</v>
      </c>
    </row>
    <row r="255" spans="1:5">
      <c r="A255" s="102"/>
      <c r="B255" s="98"/>
      <c r="C255" s="109"/>
      <c r="D255" s="108"/>
      <c r="E255" s="89"/>
    </row>
    <row r="256" spans="1:5" ht="38.25">
      <c r="A256" s="176" t="s">
        <v>78</v>
      </c>
      <c r="B256" s="74" t="s">
        <v>227</v>
      </c>
      <c r="C256" s="107"/>
      <c r="D256" s="108"/>
      <c r="E256" s="75"/>
    </row>
    <row r="257" spans="1:5">
      <c r="A257" s="102"/>
      <c r="B257" s="98" t="s">
        <v>109</v>
      </c>
      <c r="C257" s="109">
        <v>1</v>
      </c>
      <c r="D257" s="108"/>
      <c r="E257" s="89">
        <f>+C257*D257</f>
        <v>0</v>
      </c>
    </row>
    <row r="258" spans="1:5">
      <c r="A258" s="102"/>
      <c r="B258" s="98"/>
      <c r="C258" s="107"/>
      <c r="D258" s="108"/>
      <c r="E258" s="89"/>
    </row>
    <row r="259" spans="1:5" ht="57.75" customHeight="1">
      <c r="A259" s="14" t="s">
        <v>79</v>
      </c>
      <c r="B259" s="45" t="s">
        <v>152</v>
      </c>
      <c r="C259" s="90"/>
      <c r="D259" s="86"/>
      <c r="E259" s="90"/>
    </row>
    <row r="260" spans="1:5">
      <c r="A260" s="102"/>
      <c r="B260" s="94" t="s">
        <v>8</v>
      </c>
      <c r="C260" s="90">
        <v>12</v>
      </c>
      <c r="D260" s="86"/>
      <c r="E260" s="90">
        <f>+C260*D260</f>
        <v>0</v>
      </c>
    </row>
    <row r="261" spans="1:5">
      <c r="A261" s="102"/>
      <c r="B261" s="94"/>
      <c r="C261" s="90"/>
      <c r="D261" s="86"/>
      <c r="E261" s="90"/>
    </row>
    <row r="262" spans="1:5" ht="38.25">
      <c r="A262" s="14" t="s">
        <v>163</v>
      </c>
      <c r="B262" s="45" t="s">
        <v>183</v>
      </c>
      <c r="C262" s="90"/>
      <c r="D262" s="86"/>
      <c r="E262" s="90"/>
    </row>
    <row r="263" spans="1:5">
      <c r="A263" s="102"/>
      <c r="B263" s="94" t="s">
        <v>8</v>
      </c>
      <c r="C263" s="90">
        <v>5</v>
      </c>
      <c r="D263" s="86"/>
      <c r="E263" s="90">
        <f>+C263*D263</f>
        <v>0</v>
      </c>
    </row>
    <row r="264" spans="1:5">
      <c r="A264" s="102"/>
      <c r="B264" s="94"/>
      <c r="C264" s="90"/>
      <c r="D264" s="86"/>
      <c r="E264" s="90"/>
    </row>
    <row r="265" spans="1:5" ht="13.5" thickBot="1">
      <c r="A265" s="141"/>
      <c r="B265" s="36" t="s">
        <v>137</v>
      </c>
      <c r="C265" s="70"/>
      <c r="D265" s="87"/>
      <c r="E265" s="153">
        <f>SUM(E228:E264)</f>
        <v>0</v>
      </c>
    </row>
    <row r="266" spans="1:5" ht="13.5" thickTop="1">
      <c r="A266" s="28"/>
      <c r="B266" s="50"/>
    </row>
    <row r="267" spans="1:5" ht="6" customHeight="1">
      <c r="A267" s="28"/>
      <c r="B267" s="50"/>
    </row>
    <row r="268" spans="1:5" s="35" customFormat="1">
      <c r="A268" s="16" t="s">
        <v>40</v>
      </c>
      <c r="B268" s="111" t="s">
        <v>110</v>
      </c>
      <c r="C268" s="15"/>
      <c r="D268" s="86"/>
      <c r="E268" s="49"/>
    </row>
    <row r="269" spans="1:5">
      <c r="A269" s="16"/>
      <c r="B269" s="47"/>
      <c r="D269" s="86"/>
    </row>
    <row r="270" spans="1:5" s="35" customFormat="1">
      <c r="A270" s="19" t="s">
        <v>62</v>
      </c>
      <c r="B270" s="17" t="s">
        <v>122</v>
      </c>
      <c r="C270" s="46"/>
      <c r="D270" s="86"/>
      <c r="E270" s="49"/>
    </row>
    <row r="271" spans="1:5" s="35" customFormat="1">
      <c r="A271" s="19" t="s">
        <v>73</v>
      </c>
      <c r="B271" s="94" t="s">
        <v>99</v>
      </c>
      <c r="C271" s="46"/>
      <c r="D271" s="86"/>
      <c r="E271" s="49"/>
    </row>
    <row r="272" spans="1:5" s="35" customFormat="1">
      <c r="A272" s="93" t="s">
        <v>73</v>
      </c>
      <c r="B272" s="39" t="s">
        <v>123</v>
      </c>
      <c r="C272" s="46"/>
      <c r="D272" s="86"/>
      <c r="E272" s="49"/>
    </row>
    <row r="273" spans="1:6" s="35" customFormat="1" ht="186" customHeight="1">
      <c r="A273" s="14" t="s">
        <v>45</v>
      </c>
      <c r="B273" s="17" t="s">
        <v>228</v>
      </c>
      <c r="C273" s="90"/>
      <c r="D273" s="95"/>
      <c r="E273" s="68"/>
    </row>
    <row r="274" spans="1:6" s="35" customFormat="1">
      <c r="A274" s="14"/>
      <c r="B274" s="98" t="s">
        <v>8</v>
      </c>
      <c r="C274" s="90">
        <v>1</v>
      </c>
      <c r="D274" s="95"/>
      <c r="E274" s="90">
        <f>+C274*D274</f>
        <v>0</v>
      </c>
    </row>
    <row r="275" spans="1:6" s="35" customFormat="1">
      <c r="A275" s="14"/>
      <c r="B275" s="98"/>
      <c r="C275" s="90"/>
      <c r="D275" s="95"/>
      <c r="E275" s="90"/>
    </row>
    <row r="276" spans="1:6" s="35" customFormat="1" ht="183.75" customHeight="1">
      <c r="A276" s="14" t="s">
        <v>140</v>
      </c>
      <c r="B276" s="17" t="s">
        <v>229</v>
      </c>
      <c r="C276" s="90"/>
      <c r="D276" s="95"/>
      <c r="E276" s="68"/>
    </row>
    <row r="277" spans="1:6" s="35" customFormat="1">
      <c r="A277" s="14"/>
      <c r="B277" s="98" t="s">
        <v>8</v>
      </c>
      <c r="C277" s="90">
        <v>1</v>
      </c>
      <c r="D277" s="95"/>
      <c r="E277" s="90">
        <f>+C277*D277</f>
        <v>0</v>
      </c>
    </row>
    <row r="278" spans="1:6" s="35" customFormat="1">
      <c r="A278" s="14"/>
      <c r="B278" s="66"/>
      <c r="C278" s="46"/>
      <c r="D278" s="86"/>
      <c r="E278" s="49"/>
    </row>
    <row r="279" spans="1:6" s="35" customFormat="1" ht="67.5" customHeight="1">
      <c r="A279" s="14" t="s">
        <v>230</v>
      </c>
      <c r="B279" s="45" t="s">
        <v>178</v>
      </c>
      <c r="C279" s="90"/>
      <c r="D279" s="86"/>
      <c r="E279" s="90"/>
    </row>
    <row r="280" spans="1:6" s="35" customFormat="1">
      <c r="A280" s="102"/>
      <c r="B280" s="94" t="s">
        <v>8</v>
      </c>
      <c r="C280" s="90">
        <v>2</v>
      </c>
      <c r="D280" s="86"/>
      <c r="E280" s="90">
        <f>+C280*D280</f>
        <v>0</v>
      </c>
    </row>
    <row r="281" spans="1:6" s="35" customFormat="1">
      <c r="A281" s="14"/>
      <c r="B281" s="66"/>
      <c r="C281" s="46"/>
      <c r="D281" s="86"/>
      <c r="E281" s="49"/>
    </row>
    <row r="282" spans="1:6" ht="13.5" thickBot="1">
      <c r="A282" s="137"/>
      <c r="B282" s="36" t="s">
        <v>141</v>
      </c>
      <c r="C282" s="37"/>
      <c r="D282" s="87"/>
      <c r="E282" s="37">
        <f>SUM(E273:E281)</f>
        <v>0</v>
      </c>
      <c r="F282" s="35"/>
    </row>
    <row r="283" spans="1:6" ht="13.5" thickTop="1">
      <c r="A283" s="40"/>
      <c r="B283" s="53"/>
      <c r="C283" s="54"/>
      <c r="D283" s="104"/>
      <c r="E283" s="54"/>
    </row>
    <row r="284" spans="1:6">
      <c r="A284" s="40"/>
      <c r="D284" s="86"/>
      <c r="E284" s="46"/>
    </row>
    <row r="285" spans="1:6">
      <c r="A285" s="16" t="s">
        <v>41</v>
      </c>
      <c r="B285" s="26" t="s">
        <v>112</v>
      </c>
      <c r="C285" s="69"/>
      <c r="D285" s="104"/>
      <c r="E285" s="69"/>
    </row>
    <row r="286" spans="1:6">
      <c r="A286" s="16"/>
      <c r="B286" s="26"/>
      <c r="C286" s="69"/>
      <c r="D286" s="104"/>
      <c r="E286" s="69"/>
    </row>
    <row r="287" spans="1:6">
      <c r="A287" s="101" t="s">
        <v>62</v>
      </c>
      <c r="B287" s="17" t="s">
        <v>122</v>
      </c>
      <c r="D287" s="86"/>
      <c r="E287" s="69"/>
    </row>
    <row r="288" spans="1:6">
      <c r="A288" s="93" t="s">
        <v>73</v>
      </c>
      <c r="B288" s="39" t="s">
        <v>123</v>
      </c>
      <c r="D288" s="86"/>
      <c r="E288" s="69"/>
    </row>
    <row r="289" spans="1:5">
      <c r="A289" s="93"/>
      <c r="B289" s="39"/>
      <c r="D289" s="86"/>
      <c r="E289" s="69"/>
    </row>
    <row r="290" spans="1:5" ht="25.5">
      <c r="A290" s="14" t="s">
        <v>174</v>
      </c>
      <c r="B290" s="99" t="s">
        <v>142</v>
      </c>
      <c r="C290" s="96"/>
      <c r="D290" s="97"/>
      <c r="E290" s="154"/>
    </row>
    <row r="291" spans="1:5">
      <c r="A291" s="16"/>
      <c r="B291" s="45" t="s">
        <v>57</v>
      </c>
      <c r="C291" s="90">
        <v>15</v>
      </c>
      <c r="D291" s="97"/>
      <c r="E291" s="90">
        <f>+C291*D291</f>
        <v>0</v>
      </c>
    </row>
    <row r="292" spans="1:5">
      <c r="A292" s="16"/>
      <c r="B292" s="45"/>
      <c r="C292" s="68"/>
      <c r="D292" s="97"/>
      <c r="E292" s="155"/>
    </row>
    <row r="293" spans="1:5" ht="108" customHeight="1">
      <c r="A293" s="14" t="s">
        <v>175</v>
      </c>
      <c r="B293" s="45" t="s">
        <v>234</v>
      </c>
      <c r="C293" s="129"/>
      <c r="D293" s="130"/>
      <c r="E293" s="154"/>
    </row>
    <row r="294" spans="1:5">
      <c r="A294" s="16"/>
      <c r="B294" s="45" t="s">
        <v>57</v>
      </c>
      <c r="C294" s="90">
        <v>100</v>
      </c>
      <c r="D294" s="97"/>
      <c r="E294" s="90">
        <f>+C294*D294</f>
        <v>0</v>
      </c>
    </row>
    <row r="295" spans="1:5">
      <c r="A295" s="20"/>
      <c r="B295" s="45"/>
      <c r="C295" s="90"/>
      <c r="D295" s="97"/>
      <c r="E295" s="154"/>
    </row>
    <row r="296" spans="1:5" ht="67.5" customHeight="1">
      <c r="A296" s="14" t="s">
        <v>176</v>
      </c>
      <c r="B296" s="45" t="s">
        <v>143</v>
      </c>
      <c r="C296" s="90"/>
      <c r="D296" s="97"/>
      <c r="E296" s="154"/>
    </row>
    <row r="297" spans="1:5">
      <c r="A297" s="20"/>
      <c r="B297" s="45" t="s">
        <v>57</v>
      </c>
      <c r="C297" s="90">
        <v>15</v>
      </c>
      <c r="D297" s="97"/>
      <c r="E297" s="90">
        <f>+C297*D297</f>
        <v>0</v>
      </c>
    </row>
    <row r="298" spans="1:5">
      <c r="A298" s="20"/>
      <c r="B298" s="45"/>
      <c r="C298" s="90"/>
      <c r="D298" s="97"/>
      <c r="E298" s="90"/>
    </row>
    <row r="299" spans="1:5" ht="28.5" customHeight="1">
      <c r="A299" s="14" t="s">
        <v>177</v>
      </c>
      <c r="B299" s="100" t="s">
        <v>144</v>
      </c>
      <c r="C299" s="131"/>
      <c r="D299" s="132"/>
      <c r="E299" s="154"/>
    </row>
    <row r="300" spans="1:5">
      <c r="A300" s="20"/>
      <c r="B300" s="45" t="s">
        <v>56</v>
      </c>
      <c r="C300" s="90">
        <v>4</v>
      </c>
      <c r="D300" s="95"/>
      <c r="E300" s="90">
        <f>+C300*D300</f>
        <v>0</v>
      </c>
    </row>
    <row r="301" spans="1:5">
      <c r="A301" s="20"/>
      <c r="B301" s="45"/>
      <c r="C301" s="90"/>
      <c r="D301" s="97"/>
      <c r="E301" s="90"/>
    </row>
    <row r="302" spans="1:5" ht="13.5" thickBot="1">
      <c r="A302" s="141"/>
      <c r="B302" s="36" t="s">
        <v>116</v>
      </c>
      <c r="C302" s="103"/>
      <c r="D302" s="87"/>
      <c r="E302" s="153">
        <f>SUM(E290:E301)</f>
        <v>0</v>
      </c>
    </row>
    <row r="303" spans="1:5" ht="13.5" thickTop="1">
      <c r="B303" s="26"/>
      <c r="C303" s="96"/>
      <c r="D303" s="104"/>
      <c r="E303" s="96"/>
    </row>
    <row r="304" spans="1:5">
      <c r="C304" s="68"/>
      <c r="D304" s="104"/>
      <c r="E304" s="68"/>
    </row>
    <row r="305" spans="1:5">
      <c r="A305" s="92" t="s">
        <v>42</v>
      </c>
      <c r="B305" s="26" t="s">
        <v>118</v>
      </c>
      <c r="C305" s="69"/>
      <c r="D305" s="104"/>
      <c r="E305" s="69"/>
    </row>
    <row r="306" spans="1:5">
      <c r="A306" s="19" t="s">
        <v>62</v>
      </c>
      <c r="B306" s="17" t="s">
        <v>122</v>
      </c>
      <c r="C306" s="69"/>
      <c r="D306" s="104"/>
      <c r="E306" s="69"/>
    </row>
    <row r="307" spans="1:5">
      <c r="A307" s="93" t="s">
        <v>73</v>
      </c>
      <c r="B307" s="39" t="s">
        <v>123</v>
      </c>
      <c r="C307" s="69"/>
      <c r="D307" s="104"/>
      <c r="E307" s="69"/>
    </row>
    <row r="308" spans="1:5">
      <c r="A308" s="93"/>
      <c r="B308" s="39"/>
      <c r="C308" s="69"/>
      <c r="D308" s="104"/>
      <c r="E308" s="69"/>
    </row>
    <row r="309" spans="1:5" ht="137.25" customHeight="1">
      <c r="A309" s="14" t="s">
        <v>46</v>
      </c>
      <c r="B309" s="113" t="s">
        <v>170</v>
      </c>
      <c r="C309" s="112"/>
      <c r="D309" s="104"/>
      <c r="E309" s="69"/>
    </row>
    <row r="310" spans="1:5">
      <c r="A310" s="93"/>
      <c r="B310" s="74" t="s">
        <v>124</v>
      </c>
      <c r="C310" s="133">
        <v>40</v>
      </c>
      <c r="D310" s="86"/>
      <c r="E310" s="90">
        <f>+C310*D310</f>
        <v>0</v>
      </c>
    </row>
    <row r="311" spans="1:5">
      <c r="A311" s="93"/>
      <c r="B311" s="74"/>
      <c r="C311" s="133"/>
      <c r="D311" s="86"/>
      <c r="E311" s="90"/>
    </row>
    <row r="312" spans="1:5" ht="91.5" customHeight="1">
      <c r="A312" s="14" t="s">
        <v>46</v>
      </c>
      <c r="B312" s="74" t="s">
        <v>256</v>
      </c>
      <c r="C312" s="133"/>
      <c r="D312" s="86"/>
      <c r="E312" s="90"/>
    </row>
    <row r="313" spans="1:5">
      <c r="A313" s="93"/>
      <c r="B313" s="74" t="s">
        <v>57</v>
      </c>
      <c r="C313" s="133">
        <v>18</v>
      </c>
      <c r="D313" s="86"/>
      <c r="E313" s="90">
        <f>C313*D313</f>
        <v>0</v>
      </c>
    </row>
    <row r="314" spans="1:5">
      <c r="A314" s="93"/>
      <c r="B314" s="74"/>
      <c r="C314" s="133"/>
      <c r="D314" s="86"/>
      <c r="E314" s="90"/>
    </row>
    <row r="315" spans="1:5" ht="54.75" customHeight="1">
      <c r="A315" s="14" t="s">
        <v>59</v>
      </c>
      <c r="B315" s="113" t="s">
        <v>238</v>
      </c>
      <c r="C315" s="133"/>
      <c r="D315" s="86"/>
      <c r="E315" s="90"/>
    </row>
    <row r="316" spans="1:5">
      <c r="A316" s="38"/>
      <c r="B316" s="113" t="s">
        <v>56</v>
      </c>
      <c r="C316" s="133">
        <v>4.5999999999999996</v>
      </c>
      <c r="D316" s="86"/>
      <c r="E316" s="90">
        <f>+C316*D316</f>
        <v>0</v>
      </c>
    </row>
    <row r="317" spans="1:5">
      <c r="A317" s="20"/>
      <c r="B317" s="26"/>
      <c r="C317" s="134"/>
      <c r="D317" s="104"/>
      <c r="E317" s="134"/>
    </row>
    <row r="318" spans="1:5" ht="54.75" customHeight="1">
      <c r="A318" s="14" t="s">
        <v>167</v>
      </c>
      <c r="B318" s="113" t="s">
        <v>239</v>
      </c>
      <c r="C318" s="133"/>
      <c r="D318" s="86"/>
      <c r="E318" s="90"/>
    </row>
    <row r="319" spans="1:5">
      <c r="A319" s="38"/>
      <c r="B319" s="113" t="s">
        <v>56</v>
      </c>
      <c r="C319" s="133">
        <v>10</v>
      </c>
      <c r="D319" s="86"/>
      <c r="E319" s="90">
        <f>+C319*D319</f>
        <v>0</v>
      </c>
    </row>
    <row r="320" spans="1:5">
      <c r="A320" s="38"/>
      <c r="B320" s="113"/>
      <c r="C320" s="133"/>
      <c r="D320" s="86"/>
      <c r="E320" s="90"/>
    </row>
    <row r="321" spans="1:5" ht="69.75" customHeight="1">
      <c r="A321" s="14" t="s">
        <v>231</v>
      </c>
      <c r="B321" s="113" t="s">
        <v>240</v>
      </c>
      <c r="C321" s="133"/>
      <c r="D321" s="86"/>
      <c r="E321" s="90"/>
    </row>
    <row r="322" spans="1:5">
      <c r="A322" s="38"/>
      <c r="B322" s="113" t="s">
        <v>57</v>
      </c>
      <c r="C322" s="133">
        <v>3.5</v>
      </c>
      <c r="D322" s="86"/>
      <c r="E322" s="90">
        <f>+C322*D322</f>
        <v>0</v>
      </c>
    </row>
    <row r="323" spans="1:5">
      <c r="A323" s="135"/>
      <c r="B323" s="20"/>
      <c r="C323" s="20"/>
      <c r="D323" s="161"/>
      <c r="E323" s="20"/>
    </row>
    <row r="324" spans="1:5" ht="13.5" thickBot="1">
      <c r="A324" s="142"/>
      <c r="B324" s="36" t="s">
        <v>121</v>
      </c>
      <c r="C324" s="103"/>
      <c r="D324" s="87"/>
      <c r="E324" s="153">
        <f>SUM(E309:E323)</f>
        <v>0</v>
      </c>
    </row>
    <row r="325" spans="1:5" ht="13.5" thickTop="1">
      <c r="A325" s="16"/>
      <c r="B325" s="26"/>
      <c r="C325" s="96"/>
      <c r="D325" s="104"/>
      <c r="E325" s="71"/>
    </row>
    <row r="326" spans="1:5">
      <c r="C326" s="68"/>
      <c r="D326" s="104"/>
      <c r="E326" s="68"/>
    </row>
    <row r="327" spans="1:5">
      <c r="A327" s="16" t="s">
        <v>111</v>
      </c>
      <c r="B327" s="26" t="s">
        <v>145</v>
      </c>
      <c r="C327" s="71"/>
      <c r="D327" s="104"/>
      <c r="E327" s="71"/>
    </row>
    <row r="328" spans="1:5" s="35" customFormat="1">
      <c r="A328" s="16"/>
      <c r="B328" s="26"/>
      <c r="C328" s="71"/>
      <c r="D328" s="104"/>
      <c r="E328" s="71"/>
    </row>
    <row r="329" spans="1:5" s="35" customFormat="1">
      <c r="A329" s="19" t="s">
        <v>62</v>
      </c>
      <c r="B329" s="17" t="s">
        <v>122</v>
      </c>
      <c r="C329" s="69"/>
      <c r="D329" s="104"/>
      <c r="E329" s="69"/>
    </row>
    <row r="330" spans="1:5" s="35" customFormat="1" ht="25.5">
      <c r="A330" s="93" t="s">
        <v>73</v>
      </c>
      <c r="B330" s="194" t="s">
        <v>257</v>
      </c>
      <c r="C330" s="69"/>
      <c r="D330" s="104"/>
      <c r="E330" s="69"/>
    </row>
    <row r="331" spans="1:5" s="35" customFormat="1">
      <c r="A331" s="93"/>
      <c r="B331" s="66"/>
      <c r="C331" s="69"/>
      <c r="D331" s="104"/>
      <c r="E331" s="69"/>
    </row>
    <row r="332" spans="1:5" ht="146.25" customHeight="1">
      <c r="A332" s="14" t="s">
        <v>113</v>
      </c>
      <c r="B332" s="114" t="s">
        <v>258</v>
      </c>
      <c r="C332" s="75"/>
      <c r="D332" s="76"/>
      <c r="E332" s="75"/>
    </row>
    <row r="333" spans="1:5">
      <c r="A333" s="16"/>
      <c r="B333" s="74" t="s">
        <v>57</v>
      </c>
      <c r="C333" s="75">
        <v>140</v>
      </c>
      <c r="D333" s="76"/>
      <c r="E333" s="90">
        <f>+C333*D333</f>
        <v>0</v>
      </c>
    </row>
    <row r="334" spans="1:5">
      <c r="A334" s="16"/>
      <c r="B334" s="74"/>
      <c r="C334" s="75"/>
      <c r="D334" s="76"/>
      <c r="E334" s="90"/>
    </row>
    <row r="335" spans="1:5" ht="76.5">
      <c r="A335" s="14" t="s">
        <v>114</v>
      </c>
      <c r="B335" s="74" t="s">
        <v>232</v>
      </c>
      <c r="C335" s="75"/>
      <c r="D335" s="76"/>
      <c r="E335" s="90"/>
    </row>
    <row r="336" spans="1:5">
      <c r="A336" s="16"/>
      <c r="B336" s="74" t="s">
        <v>57</v>
      </c>
      <c r="C336" s="75">
        <v>130</v>
      </c>
      <c r="D336" s="76"/>
      <c r="E336" s="90">
        <f>+C336*D336</f>
        <v>0</v>
      </c>
    </row>
    <row r="337" spans="1:6">
      <c r="A337" s="16"/>
      <c r="B337" s="74"/>
      <c r="C337" s="75"/>
      <c r="D337" s="76"/>
      <c r="E337" s="90"/>
    </row>
    <row r="338" spans="1:6" ht="38.25">
      <c r="A338" s="14" t="s">
        <v>115</v>
      </c>
      <c r="B338" s="74" t="s">
        <v>233</v>
      </c>
      <c r="C338" s="75"/>
      <c r="D338" s="76"/>
      <c r="E338" s="68"/>
    </row>
    <row r="339" spans="1:6">
      <c r="B339" s="74" t="s">
        <v>56</v>
      </c>
      <c r="C339" s="75">
        <v>90</v>
      </c>
      <c r="D339" s="76"/>
      <c r="E339" s="90">
        <f>+C339*D339</f>
        <v>0</v>
      </c>
    </row>
    <row r="340" spans="1:6">
      <c r="D340" s="86"/>
    </row>
    <row r="341" spans="1:6" ht="13.5" thickBot="1">
      <c r="A341" s="137"/>
      <c r="B341" s="36" t="s">
        <v>146</v>
      </c>
      <c r="C341" s="103"/>
      <c r="D341" s="87"/>
      <c r="E341" s="153">
        <f>SUM(E332:E340)</f>
        <v>0</v>
      </c>
    </row>
    <row r="342" spans="1:6" ht="13.5" thickTop="1">
      <c r="A342" s="40"/>
      <c r="B342" s="53"/>
      <c r="C342" s="71"/>
      <c r="D342" s="104"/>
      <c r="E342" s="71"/>
    </row>
    <row r="343" spans="1:6">
      <c r="A343" s="40"/>
      <c r="B343" s="53"/>
      <c r="C343" s="71"/>
      <c r="D343" s="104"/>
      <c r="E343" s="71"/>
    </row>
    <row r="344" spans="1:6">
      <c r="A344" s="16" t="s">
        <v>117</v>
      </c>
      <c r="B344" s="17" t="s">
        <v>6</v>
      </c>
      <c r="C344" s="71"/>
      <c r="D344" s="104"/>
      <c r="E344" s="71"/>
    </row>
    <row r="345" spans="1:6">
      <c r="A345" s="16"/>
      <c r="B345" s="115"/>
      <c r="C345" s="71"/>
      <c r="D345" s="104"/>
      <c r="E345" s="71"/>
    </row>
    <row r="346" spans="1:6">
      <c r="A346" s="19" t="s">
        <v>62</v>
      </c>
      <c r="B346" s="17" t="s">
        <v>122</v>
      </c>
      <c r="C346" s="71"/>
      <c r="D346" s="104"/>
      <c r="E346" s="71"/>
    </row>
    <row r="347" spans="1:6">
      <c r="A347" s="93" t="s">
        <v>73</v>
      </c>
      <c r="B347" s="39" t="s">
        <v>106</v>
      </c>
      <c r="C347" s="71"/>
      <c r="D347" s="104"/>
      <c r="E347" s="71"/>
    </row>
    <row r="348" spans="1:6">
      <c r="A348" s="16"/>
      <c r="B348" s="115"/>
      <c r="C348" s="71"/>
      <c r="D348" s="104"/>
      <c r="E348" s="71"/>
    </row>
    <row r="349" spans="1:6" ht="25.5">
      <c r="A349" s="14" t="s">
        <v>119</v>
      </c>
      <c r="B349" s="74" t="s">
        <v>168</v>
      </c>
      <c r="C349" s="106"/>
      <c r="D349" s="86"/>
      <c r="E349" s="136"/>
      <c r="F349" s="32"/>
    </row>
    <row r="350" spans="1:6">
      <c r="B350" s="74" t="s">
        <v>124</v>
      </c>
      <c r="C350" s="75">
        <v>1020</v>
      </c>
      <c r="D350" s="86"/>
      <c r="E350" s="90">
        <f>+C350*D350</f>
        <v>0</v>
      </c>
      <c r="F350" s="32"/>
    </row>
    <row r="351" spans="1:6">
      <c r="A351" s="35"/>
      <c r="B351" s="74"/>
      <c r="C351" s="106"/>
      <c r="D351" s="86"/>
      <c r="E351" s="136"/>
      <c r="F351" s="32"/>
    </row>
    <row r="352" spans="1:6" ht="25.5">
      <c r="A352" s="14" t="s">
        <v>120</v>
      </c>
      <c r="B352" s="74" t="s">
        <v>169</v>
      </c>
      <c r="C352" s="106"/>
      <c r="D352" s="86"/>
      <c r="E352" s="136"/>
      <c r="F352" s="32"/>
    </row>
    <row r="353" spans="1:6">
      <c r="B353" s="74" t="s">
        <v>124</v>
      </c>
      <c r="C353" s="75">
        <v>1050</v>
      </c>
      <c r="D353" s="86"/>
      <c r="E353" s="90">
        <f>+C353*D353</f>
        <v>0</v>
      </c>
      <c r="F353" s="32"/>
    </row>
    <row r="354" spans="1:6">
      <c r="B354" s="17"/>
      <c r="C354" s="136"/>
      <c r="D354" s="86"/>
      <c r="E354" s="136"/>
      <c r="F354" s="32"/>
    </row>
    <row r="355" spans="1:6" ht="38.25">
      <c r="A355" s="14" t="s">
        <v>148</v>
      </c>
      <c r="B355" s="74" t="s">
        <v>184</v>
      </c>
      <c r="C355" s="75"/>
      <c r="D355" s="86"/>
      <c r="E355" s="136"/>
      <c r="F355" s="32"/>
    </row>
    <row r="356" spans="1:6">
      <c r="B356" s="74" t="s">
        <v>57</v>
      </c>
      <c r="C356" s="75">
        <v>780</v>
      </c>
      <c r="D356" s="86"/>
      <c r="E356" s="90">
        <f>+C356*D356</f>
        <v>0</v>
      </c>
      <c r="F356" s="32"/>
    </row>
    <row r="357" spans="1:6">
      <c r="B357" s="45"/>
      <c r="C357" s="90"/>
      <c r="D357" s="86"/>
      <c r="E357" s="90"/>
      <c r="F357" s="32"/>
    </row>
    <row r="358" spans="1:6" ht="38.25">
      <c r="A358" s="14" t="s">
        <v>149</v>
      </c>
      <c r="B358" s="74" t="s">
        <v>147</v>
      </c>
      <c r="C358" s="75"/>
      <c r="D358" s="76"/>
      <c r="E358" s="75"/>
      <c r="F358" s="32"/>
    </row>
    <row r="359" spans="1:6">
      <c r="B359" s="74" t="s">
        <v>57</v>
      </c>
      <c r="C359" s="75">
        <v>240</v>
      </c>
      <c r="D359" s="76"/>
      <c r="E359" s="90">
        <f>+C359*D359</f>
        <v>0</v>
      </c>
      <c r="F359" s="32"/>
    </row>
    <row r="360" spans="1:6">
      <c r="A360" s="20"/>
      <c r="B360" s="65"/>
      <c r="C360" s="90"/>
      <c r="D360" s="86"/>
      <c r="E360" s="156"/>
    </row>
    <row r="361" spans="1:6" ht="13.5" thickBot="1">
      <c r="A361" s="142"/>
      <c r="B361" s="36" t="s">
        <v>10</v>
      </c>
      <c r="C361" s="103"/>
      <c r="D361" s="87"/>
      <c r="E361" s="153">
        <f>SUM(E349:E360)</f>
        <v>0</v>
      </c>
    </row>
    <row r="362" spans="1:6" ht="13.5" thickTop="1">
      <c r="A362" s="16"/>
      <c r="C362" s="71"/>
      <c r="D362" s="104"/>
      <c r="E362" s="68"/>
    </row>
    <row r="363" spans="1:6">
      <c r="A363" s="20"/>
    </row>
    <row r="364" spans="1:6">
      <c r="A364" s="16" t="s">
        <v>241</v>
      </c>
      <c r="B364" s="17" t="s">
        <v>243</v>
      </c>
    </row>
    <row r="366" spans="1:6" ht="25.5">
      <c r="A366" s="184" t="s">
        <v>245</v>
      </c>
      <c r="B366" s="185" t="s">
        <v>252</v>
      </c>
      <c r="C366" s="179"/>
      <c r="D366" s="181"/>
      <c r="E366" s="188"/>
    </row>
    <row r="367" spans="1:6">
      <c r="A367" s="186"/>
      <c r="B367" s="185" t="s">
        <v>13</v>
      </c>
      <c r="C367" s="179">
        <v>1</v>
      </c>
      <c r="D367" s="181"/>
      <c r="E367" s="188">
        <f>C367*D367</f>
        <v>0</v>
      </c>
    </row>
    <row r="368" spans="1:6">
      <c r="A368" s="186"/>
      <c r="B368" s="185"/>
      <c r="C368" s="179"/>
      <c r="D368" s="181"/>
      <c r="E368" s="188"/>
    </row>
    <row r="369" spans="1:5">
      <c r="A369" s="184" t="s">
        <v>246</v>
      </c>
      <c r="B369" s="185" t="s">
        <v>244</v>
      </c>
      <c r="C369" s="179"/>
      <c r="D369" s="181"/>
      <c r="E369" s="188"/>
    </row>
    <row r="370" spans="1:5">
      <c r="A370" s="186"/>
      <c r="B370" s="185" t="s">
        <v>13</v>
      </c>
      <c r="C370" s="179">
        <v>1</v>
      </c>
      <c r="D370" s="181"/>
      <c r="E370" s="188">
        <f>C370*D370</f>
        <v>0</v>
      </c>
    </row>
    <row r="371" spans="1:5">
      <c r="A371" s="186"/>
      <c r="B371" s="187"/>
      <c r="C371" s="191"/>
      <c r="D371" s="183"/>
      <c r="E371" s="190"/>
    </row>
    <row r="372" spans="1:5">
      <c r="A372" s="184" t="s">
        <v>247</v>
      </c>
      <c r="B372" s="185" t="s">
        <v>248</v>
      </c>
      <c r="C372" s="179"/>
      <c r="D372" s="181"/>
      <c r="E372" s="188"/>
    </row>
    <row r="373" spans="1:5">
      <c r="A373" s="186"/>
      <c r="B373" s="185" t="s">
        <v>13</v>
      </c>
      <c r="C373" s="179">
        <v>1</v>
      </c>
      <c r="D373" s="181"/>
      <c r="E373" s="188">
        <f>C373*D373</f>
        <v>0</v>
      </c>
    </row>
    <row r="374" spans="1:5" ht="15">
      <c r="A374" s="186"/>
      <c r="B374" s="178"/>
      <c r="C374" s="178"/>
      <c r="D374" s="178"/>
      <c r="E374" s="178"/>
    </row>
    <row r="375" spans="1:5" ht="13.5" thickBot="1">
      <c r="A375" s="182"/>
      <c r="B375" s="189" t="s">
        <v>249</v>
      </c>
      <c r="C375" s="180"/>
      <c r="D375" s="192"/>
      <c r="E375" s="193">
        <f>SUM(E366:E374)</f>
        <v>0</v>
      </c>
    </row>
  </sheetData>
  <sheetProtection algorithmName="SHA-512" hashValue="RpYbT3DIlMCyxe+BSOkZj1kDRWvzX6vjwFIOMUM/ArlZpaSN/C0d1hukw6mQ+xR7mRMtJ7p4JSYteStRFL9O/Q==" saltValue="FQCvMebi9MJVpl2iqloHgA==" spinCount="100000" sheet="1" objects="1" scenarios="1"/>
  <mergeCells count="2">
    <mergeCell ref="B6:D6"/>
    <mergeCell ref="A2:E5"/>
  </mergeCells>
  <phoneticPr fontId="0" type="noConversion"/>
  <pageMargins left="0.98425196850393704" right="0.43307086614173229" top="0.55118110236220474" bottom="0.82677165354330717" header="0.39370078740157483" footer="0.51181102362204722"/>
  <pageSetup paperSize="9" scale="76" orientation="portrait" r:id="rId1"/>
  <headerFooter alignWithMargins="0">
    <oddFooter>Stran &amp;P od &amp;N</oddFooter>
  </headerFooter>
  <rowBreaks count="5" manualBreakCount="5">
    <brk id="67" max="4" man="1"/>
    <brk id="120" max="4" man="1"/>
    <brk id="171" max="4" man="1"/>
    <brk id="217" max="4" man="1"/>
    <brk id="326"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5"/>
  <sheetViews>
    <sheetView topLeftCell="A13" zoomScaleNormal="100" workbookViewId="0">
      <selection activeCell="R32" sqref="R32"/>
    </sheetView>
  </sheetViews>
  <sheetFormatPr defaultRowHeight="12.75"/>
  <cols>
    <col min="1" max="1" width="5.140625" customWidth="1"/>
    <col min="2" max="2" width="5.7109375" customWidth="1"/>
    <col min="3" max="3" width="68.5703125" customWidth="1"/>
    <col min="4" max="4" width="6.5703125" customWidth="1"/>
    <col min="5" max="5" width="9.140625" customWidth="1"/>
    <col min="6" max="6" width="11.85546875" customWidth="1"/>
    <col min="7" max="7" width="9.5703125" customWidth="1"/>
    <col min="8" max="8" width="17.42578125" customWidth="1"/>
  </cols>
  <sheetData>
    <row r="1" spans="1:8" ht="16.5">
      <c r="A1" s="196" t="s">
        <v>64</v>
      </c>
      <c r="B1" s="197"/>
      <c r="C1" s="435" t="s">
        <v>260</v>
      </c>
      <c r="D1" s="198"/>
      <c r="E1" s="198"/>
      <c r="F1" s="198"/>
      <c r="G1" s="199"/>
      <c r="H1" s="199"/>
    </row>
    <row r="2" spans="1:8">
      <c r="A2" s="200"/>
      <c r="B2" s="197"/>
      <c r="C2" s="201"/>
      <c r="D2" s="198"/>
      <c r="E2" s="198"/>
      <c r="F2" s="198"/>
      <c r="G2" s="199"/>
      <c r="H2" s="199"/>
    </row>
    <row r="3" spans="1:8" ht="36">
      <c r="A3" s="200"/>
      <c r="B3" s="197"/>
      <c r="C3" s="202" t="s">
        <v>261</v>
      </c>
      <c r="D3" s="198"/>
      <c r="E3" s="198"/>
      <c r="F3" s="198"/>
      <c r="G3" s="199"/>
      <c r="H3" s="199"/>
    </row>
    <row r="4" spans="1:8">
      <c r="A4" s="200"/>
      <c r="B4" s="197"/>
      <c r="C4" s="201"/>
      <c r="D4" s="198"/>
      <c r="E4" s="198"/>
      <c r="F4" s="198"/>
      <c r="G4" s="199"/>
      <c r="H4" s="199"/>
    </row>
    <row r="5" spans="1:8" ht="91.5" customHeight="1">
      <c r="A5" s="203"/>
      <c r="B5" s="204"/>
      <c r="C5" s="205" t="s">
        <v>262</v>
      </c>
      <c r="D5" s="206"/>
      <c r="E5" s="206"/>
      <c r="F5" s="206"/>
      <c r="G5" s="199"/>
      <c r="H5" s="199"/>
    </row>
    <row r="6" spans="1:8">
      <c r="A6" s="203"/>
      <c r="B6" s="204"/>
      <c r="C6" s="207" t="s">
        <v>263</v>
      </c>
      <c r="D6" s="206" t="s">
        <v>264</v>
      </c>
      <c r="E6" s="206" t="s">
        <v>265</v>
      </c>
      <c r="F6" s="206"/>
      <c r="G6" s="199" t="s">
        <v>266</v>
      </c>
      <c r="H6" s="199" t="s">
        <v>267</v>
      </c>
    </row>
    <row r="7" spans="1:8">
      <c r="A7" s="203"/>
      <c r="B7" s="204"/>
      <c r="C7" s="207"/>
      <c r="D7" s="206"/>
      <c r="E7" s="206"/>
      <c r="F7" s="206"/>
      <c r="G7" s="199"/>
      <c r="H7" s="199"/>
    </row>
    <row r="8" spans="1:8" ht="14.25">
      <c r="A8" s="208" t="s">
        <v>268</v>
      </c>
      <c r="B8" s="209"/>
      <c r="C8" s="210" t="s">
        <v>269</v>
      </c>
      <c r="D8" s="211"/>
      <c r="E8" s="211"/>
      <c r="F8" s="211"/>
      <c r="G8" s="212"/>
      <c r="H8" s="212"/>
    </row>
    <row r="9" spans="1:8">
      <c r="A9" s="213"/>
      <c r="B9" s="204"/>
      <c r="C9" s="214"/>
      <c r="D9" s="215"/>
      <c r="E9" s="215"/>
      <c r="F9" s="215"/>
      <c r="G9" s="212"/>
      <c r="H9" s="212"/>
    </row>
    <row r="10" spans="1:8" ht="76.5">
      <c r="A10" s="216" t="s">
        <v>62</v>
      </c>
      <c r="B10" s="217" t="s">
        <v>270</v>
      </c>
      <c r="C10" s="218" t="s">
        <v>271</v>
      </c>
      <c r="D10" s="219" t="s">
        <v>272</v>
      </c>
      <c r="E10" s="219">
        <v>29</v>
      </c>
      <c r="F10" s="219"/>
      <c r="G10" s="220"/>
      <c r="H10" s="220">
        <f>(E10*G10)</f>
        <v>0</v>
      </c>
    </row>
    <row r="11" spans="1:8">
      <c r="A11" s="221"/>
      <c r="B11" s="204"/>
      <c r="C11" s="218"/>
      <c r="D11" s="215"/>
      <c r="E11" s="215"/>
      <c r="F11" s="215"/>
      <c r="G11" s="220"/>
      <c r="H11" s="220"/>
    </row>
    <row r="12" spans="1:8" ht="76.5">
      <c r="A12" s="216" t="s">
        <v>63</v>
      </c>
      <c r="B12" s="217" t="s">
        <v>273</v>
      </c>
      <c r="C12" s="218" t="s">
        <v>274</v>
      </c>
      <c r="D12" s="219" t="s">
        <v>272</v>
      </c>
      <c r="E12" s="219">
        <v>9</v>
      </c>
      <c r="F12" s="219"/>
      <c r="G12" s="220"/>
      <c r="H12" s="220">
        <f>(E12*G12)</f>
        <v>0</v>
      </c>
    </row>
    <row r="13" spans="1:8">
      <c r="A13" s="221"/>
      <c r="B13" s="204"/>
      <c r="C13" s="218"/>
      <c r="D13" s="215"/>
      <c r="E13" s="215"/>
      <c r="F13" s="215"/>
      <c r="G13" s="220"/>
      <c r="H13" s="220"/>
    </row>
    <row r="14" spans="1:8" ht="51">
      <c r="A14" s="216" t="s">
        <v>64</v>
      </c>
      <c r="B14" s="217" t="s">
        <v>275</v>
      </c>
      <c r="C14" s="218" t="s">
        <v>276</v>
      </c>
      <c r="D14" s="219" t="s">
        <v>272</v>
      </c>
      <c r="E14" s="219">
        <v>8</v>
      </c>
      <c r="F14" s="219"/>
      <c r="G14" s="220"/>
      <c r="H14" s="220">
        <f>(E14*G14)</f>
        <v>0</v>
      </c>
    </row>
    <row r="15" spans="1:8">
      <c r="A15" s="221"/>
      <c r="B15" s="204"/>
      <c r="C15" s="218"/>
      <c r="D15" s="215"/>
      <c r="E15" s="215"/>
      <c r="F15" s="215"/>
      <c r="G15" s="220"/>
      <c r="H15" s="220"/>
    </row>
    <row r="16" spans="1:8" ht="63.75">
      <c r="A16" s="216" t="s">
        <v>65</v>
      </c>
      <c r="B16" s="217" t="s">
        <v>277</v>
      </c>
      <c r="C16" s="218" t="s">
        <v>278</v>
      </c>
      <c r="D16" s="219" t="s">
        <v>272</v>
      </c>
      <c r="E16" s="219">
        <v>8</v>
      </c>
      <c r="F16" s="219"/>
      <c r="G16" s="220"/>
      <c r="H16" s="220">
        <f>(E16*G16)</f>
        <v>0</v>
      </c>
    </row>
    <row r="17" spans="1:8">
      <c r="A17" s="221"/>
      <c r="B17" s="204"/>
      <c r="C17" s="218"/>
      <c r="D17" s="215"/>
      <c r="E17" s="215"/>
      <c r="F17" s="215"/>
      <c r="G17" s="220"/>
      <c r="H17" s="220"/>
    </row>
    <row r="18" spans="1:8" ht="38.25">
      <c r="A18" s="216" t="s">
        <v>279</v>
      </c>
      <c r="B18" s="217" t="s">
        <v>280</v>
      </c>
      <c r="C18" s="218" t="s">
        <v>281</v>
      </c>
      <c r="D18" s="219" t="s">
        <v>272</v>
      </c>
      <c r="E18" s="219">
        <v>1</v>
      </c>
      <c r="F18" s="219"/>
      <c r="G18" s="220"/>
      <c r="H18" s="220">
        <f>(E18*G18)</f>
        <v>0</v>
      </c>
    </row>
    <row r="19" spans="1:8">
      <c r="A19" s="221"/>
      <c r="B19" s="204"/>
      <c r="C19" s="218"/>
      <c r="D19" s="215"/>
      <c r="E19" s="215"/>
      <c r="F19" s="215"/>
      <c r="G19" s="220"/>
      <c r="H19" s="220"/>
    </row>
    <row r="20" spans="1:8" ht="36" customHeight="1">
      <c r="A20" s="216" t="s">
        <v>66</v>
      </c>
      <c r="B20" s="222"/>
      <c r="C20" s="223" t="s">
        <v>282</v>
      </c>
      <c r="D20" s="215"/>
      <c r="E20" s="215"/>
      <c r="F20" s="215"/>
      <c r="G20" s="220"/>
      <c r="H20" s="220"/>
    </row>
    <row r="21" spans="1:8">
      <c r="A21" s="213"/>
      <c r="B21" s="222" t="s">
        <v>283</v>
      </c>
      <c r="C21" s="223" t="s">
        <v>284</v>
      </c>
      <c r="D21" s="219" t="s">
        <v>272</v>
      </c>
      <c r="E21" s="219">
        <v>1</v>
      </c>
      <c r="F21" s="219"/>
      <c r="G21" s="220"/>
      <c r="H21" s="220">
        <f>(E21*G21)</f>
        <v>0</v>
      </c>
    </row>
    <row r="22" spans="1:8">
      <c r="A22" s="213"/>
      <c r="B22" s="222" t="s">
        <v>285</v>
      </c>
      <c r="C22" s="223" t="s">
        <v>286</v>
      </c>
      <c r="D22" s="219" t="s">
        <v>272</v>
      </c>
      <c r="E22" s="219">
        <v>4</v>
      </c>
      <c r="F22" s="219"/>
      <c r="G22" s="220"/>
      <c r="H22" s="220">
        <f>(E22*G22)</f>
        <v>0</v>
      </c>
    </row>
    <row r="23" spans="1:8">
      <c r="A23" s="213"/>
      <c r="B23" s="222"/>
      <c r="C23" s="223"/>
      <c r="D23" s="215"/>
      <c r="E23" s="215"/>
      <c r="F23" s="215"/>
      <c r="G23" s="220"/>
      <c r="H23" s="220"/>
    </row>
    <row r="24" spans="1:8" ht="38.25">
      <c r="A24" s="216" t="s">
        <v>67</v>
      </c>
      <c r="B24" s="222"/>
      <c r="C24" s="223" t="s">
        <v>287</v>
      </c>
      <c r="D24" s="215"/>
      <c r="E24" s="215"/>
      <c r="F24" s="215"/>
      <c r="G24" s="220"/>
      <c r="H24" s="220"/>
    </row>
    <row r="25" spans="1:8">
      <c r="A25" s="213"/>
      <c r="B25" s="224" t="s">
        <v>288</v>
      </c>
      <c r="C25" s="223" t="s">
        <v>289</v>
      </c>
      <c r="D25" s="219" t="s">
        <v>272</v>
      </c>
      <c r="E25" s="219">
        <v>2</v>
      </c>
      <c r="F25" s="219"/>
      <c r="G25" s="220"/>
      <c r="H25" s="220">
        <f>(E25*G25)</f>
        <v>0</v>
      </c>
    </row>
    <row r="26" spans="1:8">
      <c r="A26" s="213"/>
      <c r="B26" s="224" t="s">
        <v>290</v>
      </c>
      <c r="C26" s="223" t="s">
        <v>291</v>
      </c>
      <c r="D26" s="219" t="s">
        <v>272</v>
      </c>
      <c r="E26" s="219">
        <v>7</v>
      </c>
      <c r="F26" s="219"/>
      <c r="G26" s="220"/>
      <c r="H26" s="220">
        <f>(E26*G26)</f>
        <v>0</v>
      </c>
    </row>
    <row r="27" spans="1:8">
      <c r="A27" s="213"/>
      <c r="B27" s="222"/>
      <c r="C27" s="223"/>
      <c r="D27" s="215"/>
      <c r="E27" s="215"/>
      <c r="F27" s="215"/>
      <c r="G27" s="220"/>
      <c r="H27" s="220"/>
    </row>
    <row r="28" spans="1:8" ht="25.5">
      <c r="A28" s="216" t="s">
        <v>292</v>
      </c>
      <c r="B28" s="217"/>
      <c r="C28" s="225" t="s">
        <v>293</v>
      </c>
      <c r="D28" s="219" t="s">
        <v>272</v>
      </c>
      <c r="E28" s="219">
        <v>1</v>
      </c>
      <c r="F28" s="219"/>
      <c r="G28" s="220"/>
      <c r="H28" s="220">
        <f>(E28*G28)</f>
        <v>0</v>
      </c>
    </row>
    <row r="29" spans="1:8">
      <c r="A29" s="216"/>
      <c r="B29" s="217"/>
      <c r="C29" s="225"/>
      <c r="D29" s="219"/>
      <c r="E29" s="219"/>
      <c r="F29" s="219"/>
      <c r="G29" s="220"/>
      <c r="H29" s="220"/>
    </row>
    <row r="30" spans="1:8">
      <c r="A30" s="216" t="s">
        <v>294</v>
      </c>
      <c r="B30" s="204"/>
      <c r="C30" s="225" t="s">
        <v>295</v>
      </c>
      <c r="D30" s="219" t="s">
        <v>272</v>
      </c>
      <c r="E30" s="219">
        <v>1</v>
      </c>
      <c r="F30" s="219"/>
      <c r="G30" s="220"/>
      <c r="H30" s="220">
        <f>(E30*G30)</f>
        <v>0</v>
      </c>
    </row>
    <row r="31" spans="1:8">
      <c r="A31" s="213"/>
      <c r="B31" s="204"/>
      <c r="C31" s="225"/>
      <c r="D31" s="219"/>
      <c r="E31" s="219"/>
      <c r="F31" s="219"/>
      <c r="G31" s="220"/>
      <c r="H31" s="220"/>
    </row>
    <row r="32" spans="1:8">
      <c r="A32" s="226"/>
      <c r="B32" s="227"/>
      <c r="C32" s="228" t="s">
        <v>296</v>
      </c>
      <c r="D32" s="211"/>
      <c r="E32" s="211"/>
      <c r="F32" s="211"/>
      <c r="G32" s="220"/>
      <c r="H32" s="229">
        <f>SUM(H8:H30)</f>
        <v>0</v>
      </c>
    </row>
    <row r="33" spans="1:8">
      <c r="A33" s="230"/>
      <c r="B33" s="231"/>
      <c r="C33" s="232"/>
      <c r="D33" s="233"/>
      <c r="E33" s="233"/>
      <c r="F33" s="233"/>
      <c r="G33" s="220"/>
      <c r="H33" s="229"/>
    </row>
    <row r="34" spans="1:8">
      <c r="A34" s="213"/>
      <c r="B34" s="204"/>
      <c r="C34" s="214"/>
      <c r="D34" s="215"/>
      <c r="E34" s="215"/>
      <c r="F34" s="215"/>
      <c r="G34" s="212"/>
      <c r="H34" s="212"/>
    </row>
    <row r="35" spans="1:8" ht="14.25">
      <c r="A35" s="208" t="s">
        <v>297</v>
      </c>
      <c r="B35" s="209"/>
      <c r="C35" s="210" t="s">
        <v>298</v>
      </c>
      <c r="D35" s="211"/>
      <c r="E35" s="211"/>
      <c r="F35" s="211"/>
      <c r="G35" s="220"/>
      <c r="H35" s="220"/>
    </row>
    <row r="36" spans="1:8">
      <c r="A36" s="213"/>
      <c r="B36" s="204"/>
      <c r="C36" s="214"/>
      <c r="D36" s="215"/>
      <c r="E36" s="215"/>
      <c r="F36" s="215"/>
      <c r="G36" s="220"/>
      <c r="H36" s="220"/>
    </row>
    <row r="37" spans="1:8" ht="25.5">
      <c r="A37" s="216" t="s">
        <v>62</v>
      </c>
      <c r="B37" s="234"/>
      <c r="C37" s="235" t="s">
        <v>299</v>
      </c>
      <c r="D37" s="215"/>
      <c r="E37" s="215"/>
      <c r="F37" s="215"/>
      <c r="G37" s="220"/>
      <c r="H37" s="220"/>
    </row>
    <row r="38" spans="1:8">
      <c r="A38" s="213"/>
      <c r="B38" s="234" t="s">
        <v>300</v>
      </c>
      <c r="C38" s="235" t="s">
        <v>301</v>
      </c>
      <c r="D38" s="219" t="s">
        <v>302</v>
      </c>
      <c r="E38" s="219">
        <v>680</v>
      </c>
      <c r="F38" s="219"/>
      <c r="G38" s="220"/>
      <c r="H38" s="220">
        <f>(E38*G38)</f>
        <v>0</v>
      </c>
    </row>
    <row r="39" spans="1:8">
      <c r="A39" s="213"/>
      <c r="B39" s="234" t="s">
        <v>300</v>
      </c>
      <c r="C39" s="235" t="s">
        <v>303</v>
      </c>
      <c r="D39" s="219" t="s">
        <v>302</v>
      </c>
      <c r="E39" s="219">
        <v>20</v>
      </c>
      <c r="F39" s="219"/>
      <c r="G39" s="220"/>
      <c r="H39" s="220">
        <f>(E39*G39)</f>
        <v>0</v>
      </c>
    </row>
    <row r="40" spans="1:8">
      <c r="A40" s="213"/>
      <c r="B40" s="234" t="s">
        <v>300</v>
      </c>
      <c r="C40" s="235" t="s">
        <v>304</v>
      </c>
      <c r="D40" s="219" t="s">
        <v>302</v>
      </c>
      <c r="E40" s="219">
        <v>450</v>
      </c>
      <c r="F40" s="219"/>
      <c r="G40" s="220"/>
      <c r="H40" s="220">
        <f>(E40*G40)</f>
        <v>0</v>
      </c>
    </row>
    <row r="41" spans="1:8">
      <c r="A41" s="213"/>
      <c r="B41" s="234" t="s">
        <v>300</v>
      </c>
      <c r="C41" s="235" t="s">
        <v>305</v>
      </c>
      <c r="D41" s="219" t="s">
        <v>302</v>
      </c>
      <c r="E41" s="219">
        <v>10</v>
      </c>
      <c r="F41" s="219"/>
      <c r="G41" s="220"/>
      <c r="H41" s="220">
        <f>(E41*G41)</f>
        <v>0</v>
      </c>
    </row>
    <row r="42" spans="1:8">
      <c r="A42" s="213"/>
      <c r="B42" s="234"/>
      <c r="C42" s="235"/>
      <c r="D42" s="219"/>
      <c r="E42" s="219"/>
      <c r="F42" s="219"/>
      <c r="G42" s="220"/>
      <c r="H42" s="220"/>
    </row>
    <row r="43" spans="1:8">
      <c r="A43" s="216" t="s">
        <v>63</v>
      </c>
      <c r="B43" s="234"/>
      <c r="C43" s="235" t="s">
        <v>306</v>
      </c>
      <c r="D43" s="215"/>
      <c r="E43" s="215"/>
      <c r="F43" s="215"/>
      <c r="G43" s="220"/>
      <c r="H43" s="220"/>
    </row>
    <row r="44" spans="1:8">
      <c r="A44" s="213"/>
      <c r="B44" s="234" t="s">
        <v>300</v>
      </c>
      <c r="C44" s="235" t="s">
        <v>307</v>
      </c>
      <c r="D44" s="219" t="s">
        <v>302</v>
      </c>
      <c r="E44" s="236">
        <v>50</v>
      </c>
      <c r="F44" s="236"/>
      <c r="G44" s="220"/>
      <c r="H44" s="220">
        <f>(E44*G44)</f>
        <v>0</v>
      </c>
    </row>
    <row r="45" spans="1:8">
      <c r="A45" s="213"/>
      <c r="B45" s="234" t="s">
        <v>300</v>
      </c>
      <c r="C45" s="235" t="s">
        <v>308</v>
      </c>
      <c r="D45" s="219" t="s">
        <v>302</v>
      </c>
      <c r="E45" s="236">
        <v>70</v>
      </c>
      <c r="F45" s="236"/>
      <c r="G45" s="220"/>
      <c r="H45" s="220">
        <f>(E45*G45)</f>
        <v>0</v>
      </c>
    </row>
    <row r="46" spans="1:8">
      <c r="A46" s="213"/>
      <c r="B46" s="234" t="s">
        <v>300</v>
      </c>
      <c r="C46" s="235" t="s">
        <v>309</v>
      </c>
      <c r="D46" s="219" t="s">
        <v>302</v>
      </c>
      <c r="E46" s="236">
        <v>60</v>
      </c>
      <c r="F46" s="236"/>
      <c r="G46" s="220"/>
      <c r="H46" s="220">
        <f>(E46*G46)</f>
        <v>0</v>
      </c>
    </row>
    <row r="47" spans="1:8">
      <c r="A47" s="213"/>
      <c r="B47" s="237"/>
      <c r="C47" s="235"/>
      <c r="D47" s="219"/>
      <c r="E47" s="236"/>
      <c r="F47" s="236"/>
      <c r="G47" s="220"/>
      <c r="H47" s="220"/>
    </row>
    <row r="48" spans="1:8">
      <c r="A48" s="216" t="s">
        <v>64</v>
      </c>
      <c r="B48" s="234"/>
      <c r="C48" s="235" t="s">
        <v>310</v>
      </c>
      <c r="D48" s="215"/>
      <c r="E48" s="238"/>
      <c r="F48" s="238"/>
      <c r="G48" s="212"/>
      <c r="H48" s="212"/>
    </row>
    <row r="49" spans="1:8">
      <c r="A49" s="216"/>
      <c r="B49" s="234" t="s">
        <v>300</v>
      </c>
      <c r="C49" s="225" t="s">
        <v>311</v>
      </c>
      <c r="D49" s="219" t="s">
        <v>302</v>
      </c>
      <c r="E49" s="236">
        <v>320</v>
      </c>
      <c r="F49" s="236"/>
      <c r="G49" s="220"/>
      <c r="H49" s="220">
        <f>(E49*G49)</f>
        <v>0</v>
      </c>
    </row>
    <row r="50" spans="1:8">
      <c r="A50" s="216"/>
      <c r="B50" s="234" t="s">
        <v>300</v>
      </c>
      <c r="C50" s="225" t="s">
        <v>312</v>
      </c>
      <c r="D50" s="219" t="s">
        <v>302</v>
      </c>
      <c r="E50" s="219">
        <v>20</v>
      </c>
      <c r="F50" s="219"/>
      <c r="G50" s="220"/>
      <c r="H50" s="220">
        <f>(E50*G50)</f>
        <v>0</v>
      </c>
    </row>
    <row r="51" spans="1:8">
      <c r="A51" s="216"/>
      <c r="B51" s="234" t="s">
        <v>300</v>
      </c>
      <c r="C51" s="225" t="s">
        <v>313</v>
      </c>
      <c r="D51" s="219" t="s">
        <v>302</v>
      </c>
      <c r="E51" s="219">
        <v>10</v>
      </c>
      <c r="F51" s="219"/>
      <c r="G51" s="220"/>
      <c r="H51" s="220">
        <f>(E51*G51)</f>
        <v>0</v>
      </c>
    </row>
    <row r="52" spans="1:8">
      <c r="A52" s="216"/>
      <c r="B52" s="234"/>
      <c r="C52" s="225"/>
      <c r="D52" s="219"/>
      <c r="E52" s="219"/>
      <c r="F52" s="219"/>
      <c r="G52" s="220"/>
      <c r="H52" s="220"/>
    </row>
    <row r="53" spans="1:8">
      <c r="A53" s="216" t="s">
        <v>65</v>
      </c>
      <c r="B53" s="237"/>
      <c r="C53" s="225" t="s">
        <v>314</v>
      </c>
      <c r="D53" s="219" t="s">
        <v>302</v>
      </c>
      <c r="E53" s="219">
        <v>20</v>
      </c>
      <c r="F53" s="219"/>
      <c r="G53" s="220"/>
      <c r="H53" s="220">
        <f>(E53*G53)</f>
        <v>0</v>
      </c>
    </row>
    <row r="54" spans="1:8">
      <c r="A54" s="216"/>
      <c r="B54" s="237"/>
      <c r="C54" s="225"/>
      <c r="D54" s="219"/>
      <c r="E54" s="219"/>
      <c r="F54" s="219"/>
      <c r="G54" s="220"/>
      <c r="H54" s="220"/>
    </row>
    <row r="55" spans="1:8">
      <c r="A55" s="216" t="s">
        <v>279</v>
      </c>
      <c r="B55" s="234"/>
      <c r="C55" s="225" t="s">
        <v>315</v>
      </c>
      <c r="D55" s="219"/>
      <c r="E55" s="219"/>
      <c r="F55" s="219"/>
      <c r="G55" s="220"/>
      <c r="H55" s="220"/>
    </row>
    <row r="56" spans="1:8">
      <c r="A56" s="213"/>
      <c r="B56" s="234" t="s">
        <v>300</v>
      </c>
      <c r="C56" s="225" t="s">
        <v>316</v>
      </c>
      <c r="D56" s="219" t="s">
        <v>272</v>
      </c>
      <c r="E56" s="219">
        <v>13</v>
      </c>
      <c r="F56" s="219"/>
      <c r="G56" s="220"/>
      <c r="H56" s="220">
        <f>(E56*G56)</f>
        <v>0</v>
      </c>
    </row>
    <row r="57" spans="1:8">
      <c r="A57" s="213"/>
      <c r="B57" s="234" t="s">
        <v>300</v>
      </c>
      <c r="C57" s="225" t="s">
        <v>317</v>
      </c>
      <c r="D57" s="219" t="s">
        <v>272</v>
      </c>
      <c r="E57" s="219">
        <v>6</v>
      </c>
      <c r="F57" s="219"/>
      <c r="G57" s="220"/>
      <c r="H57" s="220">
        <f>(E57*G57)</f>
        <v>0</v>
      </c>
    </row>
    <row r="58" spans="1:8">
      <c r="A58" s="213"/>
      <c r="B58" s="234" t="s">
        <v>300</v>
      </c>
      <c r="C58" s="225" t="s">
        <v>318</v>
      </c>
      <c r="D58" s="219" t="s">
        <v>272</v>
      </c>
      <c r="E58" s="219">
        <v>1</v>
      </c>
      <c r="F58" s="219"/>
      <c r="G58" s="220"/>
      <c r="H58" s="220">
        <f>(E58*G58)</f>
        <v>0</v>
      </c>
    </row>
    <row r="59" spans="1:8">
      <c r="A59" s="213"/>
      <c r="B59" s="234"/>
      <c r="C59" s="225"/>
      <c r="D59" s="219"/>
      <c r="E59" s="219"/>
      <c r="F59" s="219"/>
      <c r="G59" s="220"/>
      <c r="H59" s="220"/>
    </row>
    <row r="60" spans="1:8">
      <c r="A60" s="216" t="s">
        <v>66</v>
      </c>
      <c r="B60" s="234"/>
      <c r="C60" s="225" t="s">
        <v>319</v>
      </c>
      <c r="D60" s="219" t="s">
        <v>272</v>
      </c>
      <c r="E60" s="219">
        <v>6</v>
      </c>
      <c r="F60" s="219"/>
      <c r="G60" s="220"/>
      <c r="H60" s="220">
        <f>(E60*G60)</f>
        <v>0</v>
      </c>
    </row>
    <row r="61" spans="1:8">
      <c r="A61" s="213"/>
      <c r="B61" s="234"/>
      <c r="C61" s="225"/>
      <c r="D61" s="219"/>
      <c r="E61" s="219"/>
      <c r="F61" s="219"/>
      <c r="G61" s="220"/>
      <c r="H61" s="220"/>
    </row>
    <row r="62" spans="1:8">
      <c r="A62" s="216" t="s">
        <v>67</v>
      </c>
      <c r="B62" s="237"/>
      <c r="C62" s="225" t="s">
        <v>320</v>
      </c>
      <c r="D62" s="219"/>
      <c r="E62" s="219"/>
      <c r="F62" s="219"/>
      <c r="G62" s="220"/>
      <c r="H62" s="220"/>
    </row>
    <row r="63" spans="1:8">
      <c r="A63" s="216"/>
      <c r="B63" s="234" t="s">
        <v>300</v>
      </c>
      <c r="C63" s="225" t="s">
        <v>321</v>
      </c>
      <c r="D63" s="219" t="s">
        <v>272</v>
      </c>
      <c r="E63" s="219">
        <v>18</v>
      </c>
      <c r="F63" s="219"/>
      <c r="G63" s="220"/>
      <c r="H63" s="220">
        <f>(E63*G63)</f>
        <v>0</v>
      </c>
    </row>
    <row r="64" spans="1:8">
      <c r="A64" s="216"/>
      <c r="B64" s="234" t="s">
        <v>300</v>
      </c>
      <c r="C64" s="225" t="s">
        <v>322</v>
      </c>
      <c r="D64" s="219" t="s">
        <v>272</v>
      </c>
      <c r="E64" s="219">
        <v>4</v>
      </c>
      <c r="F64" s="219"/>
      <c r="G64" s="220"/>
      <c r="H64" s="220">
        <f>(E64*G64)</f>
        <v>0</v>
      </c>
    </row>
    <row r="65" spans="1:8">
      <c r="A65" s="216"/>
      <c r="B65" s="237"/>
      <c r="C65" s="225"/>
      <c r="D65" s="219"/>
      <c r="E65" s="219"/>
      <c r="F65" s="219"/>
      <c r="G65" s="220"/>
      <c r="H65" s="220"/>
    </row>
    <row r="66" spans="1:8">
      <c r="A66" s="239" t="s">
        <v>292</v>
      </c>
      <c r="B66" s="240"/>
      <c r="C66" s="235" t="s">
        <v>323</v>
      </c>
      <c r="D66" s="215"/>
      <c r="E66" s="215"/>
      <c r="F66" s="215"/>
      <c r="G66" s="220"/>
      <c r="H66" s="220"/>
    </row>
    <row r="67" spans="1:8">
      <c r="A67" s="239"/>
      <c r="B67" s="240" t="s">
        <v>300</v>
      </c>
      <c r="C67" s="235" t="s">
        <v>324</v>
      </c>
      <c r="D67" s="219" t="s">
        <v>272</v>
      </c>
      <c r="E67" s="219">
        <v>1</v>
      </c>
      <c r="F67" s="219"/>
      <c r="G67" s="220"/>
      <c r="H67" s="220">
        <f>(E67*G67)</f>
        <v>0</v>
      </c>
    </row>
    <row r="68" spans="1:8">
      <c r="A68" s="213"/>
      <c r="B68" s="237"/>
      <c r="C68" s="241"/>
      <c r="D68" s="219"/>
      <c r="E68" s="219"/>
      <c r="F68" s="219"/>
      <c r="G68" s="220"/>
      <c r="H68" s="220"/>
    </row>
    <row r="69" spans="1:8">
      <c r="A69" s="239" t="s">
        <v>294</v>
      </c>
      <c r="B69" s="240"/>
      <c r="C69" s="235" t="s">
        <v>325</v>
      </c>
      <c r="D69" s="219"/>
      <c r="E69" s="219"/>
      <c r="F69" s="219"/>
      <c r="G69" s="220"/>
      <c r="H69" s="220"/>
    </row>
    <row r="70" spans="1:8">
      <c r="A70" s="239"/>
      <c r="B70" s="240" t="s">
        <v>300</v>
      </c>
      <c r="C70" s="235" t="s">
        <v>326</v>
      </c>
      <c r="D70" s="219" t="s">
        <v>272</v>
      </c>
      <c r="E70" s="219">
        <v>3</v>
      </c>
      <c r="F70" s="219"/>
      <c r="G70" s="220"/>
      <c r="H70" s="220">
        <f>(E70*G70)</f>
        <v>0</v>
      </c>
    </row>
    <row r="71" spans="1:8">
      <c r="A71" s="242"/>
      <c r="B71" s="243"/>
      <c r="C71" s="241"/>
      <c r="D71" s="219"/>
      <c r="E71" s="219"/>
      <c r="F71" s="219"/>
      <c r="G71" s="220"/>
      <c r="H71" s="220"/>
    </row>
    <row r="72" spans="1:8" ht="25.5">
      <c r="A72" s="239" t="s">
        <v>327</v>
      </c>
      <c r="B72" s="240"/>
      <c r="C72" s="241" t="s">
        <v>328</v>
      </c>
      <c r="D72" s="219"/>
      <c r="E72" s="219"/>
      <c r="F72" s="219"/>
      <c r="G72" s="220"/>
      <c r="H72" s="220"/>
    </row>
    <row r="73" spans="1:8">
      <c r="A73" s="239"/>
      <c r="B73" s="240" t="s">
        <v>300</v>
      </c>
      <c r="C73" s="235" t="s">
        <v>329</v>
      </c>
      <c r="D73" s="219" t="s">
        <v>272</v>
      </c>
      <c r="E73" s="219">
        <v>23</v>
      </c>
      <c r="F73" s="219"/>
      <c r="G73" s="220"/>
      <c r="H73" s="220">
        <f>(E73*G73)</f>
        <v>0</v>
      </c>
    </row>
    <row r="74" spans="1:8">
      <c r="A74" s="239"/>
      <c r="B74" s="240" t="s">
        <v>300</v>
      </c>
      <c r="C74" s="235" t="s">
        <v>330</v>
      </c>
      <c r="D74" s="219" t="s">
        <v>272</v>
      </c>
      <c r="E74" s="219">
        <v>4</v>
      </c>
      <c r="F74" s="219"/>
      <c r="G74" s="220"/>
      <c r="H74" s="220">
        <f>E74*G74</f>
        <v>0</v>
      </c>
    </row>
    <row r="75" spans="1:8">
      <c r="A75" s="213"/>
      <c r="B75" s="222"/>
      <c r="C75" s="244"/>
      <c r="D75" s="219"/>
      <c r="E75" s="219"/>
      <c r="F75" s="219"/>
      <c r="G75" s="220"/>
      <c r="H75" s="220"/>
    </row>
    <row r="76" spans="1:8">
      <c r="A76" s="239" t="s">
        <v>331</v>
      </c>
      <c r="B76" s="240"/>
      <c r="C76" s="235" t="s">
        <v>332</v>
      </c>
      <c r="D76" s="219"/>
      <c r="E76" s="219"/>
      <c r="F76" s="219"/>
      <c r="G76" s="220"/>
      <c r="H76" s="220"/>
    </row>
    <row r="77" spans="1:8">
      <c r="A77" s="239"/>
      <c r="B77" s="240" t="s">
        <v>300</v>
      </c>
      <c r="C77" s="235" t="s">
        <v>333</v>
      </c>
      <c r="D77" s="219" t="s">
        <v>272</v>
      </c>
      <c r="E77" s="219">
        <v>5</v>
      </c>
      <c r="F77" s="219"/>
      <c r="G77" s="220"/>
      <c r="H77" s="220">
        <f>E77*G77</f>
        <v>0</v>
      </c>
    </row>
    <row r="78" spans="1:8">
      <c r="A78" s="239"/>
      <c r="B78" s="240"/>
      <c r="C78" s="241"/>
      <c r="D78" s="219"/>
      <c r="E78" s="219"/>
      <c r="F78" s="219"/>
      <c r="G78" s="220"/>
      <c r="H78" s="220"/>
    </row>
    <row r="79" spans="1:8" ht="38.25">
      <c r="A79" s="239" t="s">
        <v>334</v>
      </c>
      <c r="B79" s="240"/>
      <c r="C79" s="235" t="s">
        <v>335</v>
      </c>
      <c r="D79" s="219"/>
      <c r="E79" s="219"/>
      <c r="F79" s="219"/>
      <c r="G79" s="220"/>
      <c r="H79" s="220"/>
    </row>
    <row r="80" spans="1:8">
      <c r="A80" s="239"/>
      <c r="B80" s="240" t="s">
        <v>300</v>
      </c>
      <c r="C80" s="235" t="s">
        <v>336</v>
      </c>
      <c r="D80" s="219" t="s">
        <v>272</v>
      </c>
      <c r="E80" s="219">
        <v>1</v>
      </c>
      <c r="F80" s="219"/>
      <c r="G80" s="220"/>
      <c r="H80" s="220">
        <f>E80*G80</f>
        <v>0</v>
      </c>
    </row>
    <row r="81" spans="1:8">
      <c r="A81" s="239"/>
      <c r="B81" s="240" t="s">
        <v>300</v>
      </c>
      <c r="C81" s="235" t="s">
        <v>337</v>
      </c>
      <c r="D81" s="219" t="s">
        <v>272</v>
      </c>
      <c r="E81" s="219">
        <v>1</v>
      </c>
      <c r="F81" s="219"/>
      <c r="G81" s="220"/>
      <c r="H81" s="220">
        <f>E81*G81</f>
        <v>0</v>
      </c>
    </row>
    <row r="82" spans="1:8">
      <c r="A82" s="213"/>
      <c r="B82" s="222"/>
      <c r="C82" s="244"/>
      <c r="D82" s="219"/>
      <c r="E82" s="219"/>
      <c r="F82" s="219"/>
      <c r="G82" s="220"/>
      <c r="H82" s="220"/>
    </row>
    <row r="83" spans="1:8">
      <c r="A83" s="216" t="s">
        <v>338</v>
      </c>
      <c r="B83" s="240"/>
      <c r="C83" s="225" t="s">
        <v>339</v>
      </c>
      <c r="D83" s="219" t="s">
        <v>272</v>
      </c>
      <c r="E83" s="219">
        <v>30</v>
      </c>
      <c r="F83" s="219"/>
      <c r="G83" s="220"/>
      <c r="H83" s="220">
        <f>(E83*G83)</f>
        <v>0</v>
      </c>
    </row>
    <row r="84" spans="1:8">
      <c r="A84" s="242"/>
      <c r="B84" s="243"/>
      <c r="C84" s="225"/>
      <c r="D84" s="219"/>
      <c r="E84" s="219"/>
      <c r="F84" s="219"/>
      <c r="G84" s="220"/>
      <c r="H84" s="220"/>
    </row>
    <row r="85" spans="1:8" ht="24.75">
      <c r="A85" s="216" t="s">
        <v>340</v>
      </c>
      <c r="B85" s="245"/>
      <c r="C85" s="246" t="s">
        <v>341</v>
      </c>
      <c r="D85" s="215" t="s">
        <v>272</v>
      </c>
      <c r="E85" s="215">
        <v>10</v>
      </c>
      <c r="F85" s="215"/>
      <c r="G85" s="247"/>
      <c r="H85" s="247">
        <f>(E85*G85)</f>
        <v>0</v>
      </c>
    </row>
    <row r="86" spans="1:8">
      <c r="A86" s="216"/>
      <c r="B86" s="245"/>
      <c r="C86" s="246"/>
      <c r="D86" s="215"/>
      <c r="E86" s="215"/>
      <c r="F86" s="215"/>
      <c r="G86" s="247"/>
      <c r="H86" s="247"/>
    </row>
    <row r="87" spans="1:8">
      <c r="A87" s="216" t="s">
        <v>342</v>
      </c>
      <c r="B87" s="245"/>
      <c r="C87" s="246" t="s">
        <v>343</v>
      </c>
      <c r="D87" s="215" t="s">
        <v>272</v>
      </c>
      <c r="E87" s="215">
        <v>4</v>
      </c>
      <c r="F87" s="215"/>
      <c r="G87" s="247"/>
      <c r="H87" s="247">
        <f>(E87*G87)</f>
        <v>0</v>
      </c>
    </row>
    <row r="88" spans="1:8">
      <c r="A88" s="248"/>
      <c r="B88" s="240"/>
      <c r="C88" s="235"/>
      <c r="D88" s="219"/>
      <c r="E88" s="219"/>
      <c r="F88" s="219"/>
      <c r="G88" s="220"/>
      <c r="H88" s="220"/>
    </row>
    <row r="89" spans="1:8" ht="25.5">
      <c r="A89" s="216" t="s">
        <v>344</v>
      </c>
      <c r="B89" s="234"/>
      <c r="C89" s="225" t="s">
        <v>345</v>
      </c>
      <c r="D89" s="219" t="s">
        <v>272</v>
      </c>
      <c r="E89" s="236">
        <v>15</v>
      </c>
      <c r="F89" s="236"/>
      <c r="G89" s="220"/>
      <c r="H89" s="220">
        <f>(E89*G89)</f>
        <v>0</v>
      </c>
    </row>
    <row r="90" spans="1:8">
      <c r="A90" s="216"/>
      <c r="B90" s="234"/>
      <c r="C90" s="225"/>
      <c r="D90" s="219"/>
      <c r="E90" s="219"/>
      <c r="F90" s="219"/>
      <c r="G90" s="220"/>
      <c r="H90" s="220"/>
    </row>
    <row r="91" spans="1:8">
      <c r="A91" s="216" t="s">
        <v>346</v>
      </c>
      <c r="B91" s="234"/>
      <c r="C91" s="225" t="s">
        <v>347</v>
      </c>
      <c r="D91" s="219"/>
      <c r="E91" s="219"/>
      <c r="F91" s="219"/>
      <c r="G91" s="220"/>
      <c r="H91" s="220"/>
    </row>
    <row r="92" spans="1:8">
      <c r="A92" s="216"/>
      <c r="B92" s="234" t="s">
        <v>300</v>
      </c>
      <c r="C92" s="225" t="s">
        <v>348</v>
      </c>
      <c r="D92" s="219" t="s">
        <v>272</v>
      </c>
      <c r="E92" s="219">
        <v>2</v>
      </c>
      <c r="F92" s="219"/>
      <c r="G92" s="220"/>
      <c r="H92" s="220">
        <f>(E92*G92)</f>
        <v>0</v>
      </c>
    </row>
    <row r="93" spans="1:8">
      <c r="A93" s="216"/>
      <c r="B93" s="234" t="s">
        <v>300</v>
      </c>
      <c r="C93" s="225" t="s">
        <v>349</v>
      </c>
      <c r="D93" s="219" t="s">
        <v>272</v>
      </c>
      <c r="E93" s="219">
        <v>3</v>
      </c>
      <c r="F93" s="219"/>
      <c r="G93" s="220"/>
      <c r="H93" s="220">
        <f>(E93*G93)</f>
        <v>0</v>
      </c>
    </row>
    <row r="94" spans="1:8">
      <c r="A94" s="216"/>
      <c r="B94" s="234"/>
      <c r="C94" s="225"/>
      <c r="D94" s="219"/>
      <c r="E94" s="219"/>
      <c r="F94" s="219"/>
      <c r="G94" s="220"/>
      <c r="H94" s="220"/>
    </row>
    <row r="95" spans="1:8" ht="38.25">
      <c r="A95" s="216" t="s">
        <v>350</v>
      </c>
      <c r="B95" s="234"/>
      <c r="C95" s="235" t="s">
        <v>351</v>
      </c>
      <c r="D95" s="219"/>
      <c r="E95" s="219"/>
      <c r="F95" s="219"/>
      <c r="G95" s="220"/>
      <c r="H95" s="220"/>
    </row>
    <row r="96" spans="1:8">
      <c r="A96" s="216"/>
      <c r="B96" s="234" t="s">
        <v>300</v>
      </c>
      <c r="C96" s="235" t="s">
        <v>352</v>
      </c>
      <c r="D96" s="219"/>
      <c r="E96" s="219"/>
      <c r="F96" s="219"/>
      <c r="G96" s="220"/>
      <c r="H96" s="220"/>
    </row>
    <row r="97" spans="1:8">
      <c r="A97" s="216"/>
      <c r="B97" s="234"/>
      <c r="C97" s="235" t="s">
        <v>353</v>
      </c>
      <c r="D97" s="219" t="s">
        <v>272</v>
      </c>
      <c r="E97" s="219">
        <v>1</v>
      </c>
      <c r="F97" s="219"/>
      <c r="G97" s="220"/>
      <c r="H97" s="220"/>
    </row>
    <row r="98" spans="1:8">
      <c r="A98" s="216"/>
      <c r="B98" s="234" t="s">
        <v>300</v>
      </c>
      <c r="C98" s="235" t="s">
        <v>354</v>
      </c>
      <c r="D98" s="215"/>
      <c r="E98" s="215"/>
      <c r="F98" s="215"/>
      <c r="G98" s="220"/>
      <c r="H98" s="220"/>
    </row>
    <row r="99" spans="1:8">
      <c r="A99" s="216"/>
      <c r="B99" s="234"/>
      <c r="C99" s="235" t="s">
        <v>355</v>
      </c>
      <c r="D99" s="219" t="s">
        <v>272</v>
      </c>
      <c r="E99" s="219">
        <v>11</v>
      </c>
      <c r="F99" s="219"/>
      <c r="G99" s="220"/>
      <c r="H99" s="220"/>
    </row>
    <row r="100" spans="1:8">
      <c r="A100" s="216"/>
      <c r="B100" s="234"/>
      <c r="C100" s="235" t="s">
        <v>356</v>
      </c>
      <c r="D100" s="219" t="s">
        <v>272</v>
      </c>
      <c r="E100" s="219">
        <v>14</v>
      </c>
      <c r="F100" s="219"/>
      <c r="G100" s="220"/>
      <c r="H100" s="220"/>
    </row>
    <row r="101" spans="1:8">
      <c r="A101" s="216"/>
      <c r="B101" s="234" t="s">
        <v>300</v>
      </c>
      <c r="C101" s="235" t="s">
        <v>357</v>
      </c>
      <c r="D101" s="219" t="s">
        <v>272</v>
      </c>
      <c r="E101" s="219">
        <v>1</v>
      </c>
      <c r="F101" s="219"/>
      <c r="G101" s="220"/>
      <c r="H101" s="220"/>
    </row>
    <row r="102" spans="1:8">
      <c r="A102" s="216"/>
      <c r="B102" s="234" t="s">
        <v>300</v>
      </c>
      <c r="C102" s="235" t="s">
        <v>358</v>
      </c>
      <c r="D102" s="219" t="s">
        <v>272</v>
      </c>
      <c r="E102" s="219">
        <v>1</v>
      </c>
      <c r="F102" s="219"/>
      <c r="G102" s="220"/>
      <c r="H102" s="220"/>
    </row>
    <row r="103" spans="1:8">
      <c r="A103" s="249"/>
      <c r="B103" s="250" t="s">
        <v>300</v>
      </c>
      <c r="C103" s="218" t="s">
        <v>359</v>
      </c>
      <c r="D103" s="236" t="s">
        <v>272</v>
      </c>
      <c r="E103" s="236">
        <v>1</v>
      </c>
      <c r="F103" s="219"/>
      <c r="G103" s="251"/>
      <c r="H103" s="251"/>
    </row>
    <row r="104" spans="1:8">
      <c r="A104" s="249"/>
      <c r="B104" s="250" t="s">
        <v>300</v>
      </c>
      <c r="C104" s="218" t="s">
        <v>360</v>
      </c>
      <c r="D104" s="236" t="s">
        <v>272</v>
      </c>
      <c r="E104" s="236">
        <v>1</v>
      </c>
      <c r="F104" s="219"/>
      <c r="G104" s="251"/>
      <c r="H104" s="251"/>
    </row>
    <row r="105" spans="1:8">
      <c r="A105" s="216"/>
      <c r="B105" s="234" t="s">
        <v>300</v>
      </c>
      <c r="C105" s="225" t="s">
        <v>361</v>
      </c>
      <c r="D105" s="219" t="s">
        <v>272</v>
      </c>
      <c r="E105" s="219">
        <v>4</v>
      </c>
      <c r="F105" s="219"/>
      <c r="G105" s="220"/>
      <c r="H105" s="220"/>
    </row>
    <row r="106" spans="1:8">
      <c r="A106" s="216"/>
      <c r="B106" s="234" t="s">
        <v>300</v>
      </c>
      <c r="C106" s="235" t="s">
        <v>362</v>
      </c>
      <c r="D106" s="219" t="s">
        <v>363</v>
      </c>
      <c r="E106" s="219">
        <v>1</v>
      </c>
      <c r="F106" s="219"/>
      <c r="G106" s="220"/>
      <c r="H106" s="220"/>
    </row>
    <row r="107" spans="1:8">
      <c r="A107" s="252"/>
      <c r="B107" s="234" t="s">
        <v>300</v>
      </c>
      <c r="C107" s="253" t="s">
        <v>364</v>
      </c>
      <c r="D107" s="254" t="s">
        <v>363</v>
      </c>
      <c r="E107" s="254">
        <v>1</v>
      </c>
      <c r="F107" s="219"/>
      <c r="G107" s="220"/>
      <c r="H107" s="220"/>
    </row>
    <row r="108" spans="1:8">
      <c r="A108" s="216"/>
      <c r="B108" s="234"/>
      <c r="C108" s="235" t="s">
        <v>365</v>
      </c>
      <c r="D108" s="219" t="s">
        <v>272</v>
      </c>
      <c r="E108" s="219">
        <v>1</v>
      </c>
      <c r="F108" s="219"/>
      <c r="G108" s="220"/>
      <c r="H108" s="220">
        <f>(E108*G108)</f>
        <v>0</v>
      </c>
    </row>
    <row r="109" spans="1:8">
      <c r="A109" s="216"/>
      <c r="B109" s="234"/>
      <c r="C109" s="235"/>
      <c r="D109" s="219"/>
      <c r="E109" s="219"/>
      <c r="F109" s="219"/>
      <c r="G109" s="220"/>
      <c r="H109" s="220"/>
    </row>
    <row r="110" spans="1:8" ht="25.5">
      <c r="A110" s="216" t="s">
        <v>366</v>
      </c>
      <c r="B110" s="234"/>
      <c r="C110" s="225" t="s">
        <v>367</v>
      </c>
      <c r="D110" s="219" t="s">
        <v>363</v>
      </c>
      <c r="E110" s="219">
        <v>1</v>
      </c>
      <c r="F110" s="219"/>
      <c r="G110" s="220"/>
      <c r="H110" s="220">
        <f>(E110*G110)</f>
        <v>0</v>
      </c>
    </row>
    <row r="111" spans="1:8">
      <c r="A111" s="216"/>
      <c r="B111" s="234"/>
      <c r="C111" s="225"/>
      <c r="D111" s="219"/>
      <c r="E111" s="219"/>
      <c r="F111" s="219"/>
      <c r="G111" s="220"/>
      <c r="H111" s="220"/>
    </row>
    <row r="112" spans="1:8" ht="37.5">
      <c r="A112" s="216" t="s">
        <v>368</v>
      </c>
      <c r="B112" s="234"/>
      <c r="C112" s="225" t="s">
        <v>369</v>
      </c>
      <c r="D112" s="219" t="s">
        <v>272</v>
      </c>
      <c r="E112" s="219">
        <v>2</v>
      </c>
      <c r="F112" s="219"/>
      <c r="G112" s="220"/>
      <c r="H112" s="220">
        <f>(E112*G112)</f>
        <v>0</v>
      </c>
    </row>
    <row r="113" spans="1:8">
      <c r="A113" s="216"/>
      <c r="B113" s="234"/>
      <c r="C113" s="225"/>
      <c r="D113" s="219"/>
      <c r="E113" s="219"/>
      <c r="F113" s="219"/>
      <c r="G113" s="220"/>
      <c r="H113" s="220"/>
    </row>
    <row r="114" spans="1:8">
      <c r="A114" s="216" t="s">
        <v>370</v>
      </c>
      <c r="B114" s="234"/>
      <c r="C114" s="225" t="s">
        <v>371</v>
      </c>
      <c r="D114" s="219" t="s">
        <v>363</v>
      </c>
      <c r="E114" s="219">
        <v>1</v>
      </c>
      <c r="F114" s="219"/>
      <c r="G114" s="220"/>
      <c r="H114" s="220">
        <f>(E114*G114)</f>
        <v>0</v>
      </c>
    </row>
    <row r="115" spans="1:8">
      <c r="A115" s="216"/>
      <c r="B115" s="234"/>
      <c r="C115" s="225"/>
      <c r="D115" s="219"/>
      <c r="E115" s="219"/>
      <c r="F115" s="219"/>
      <c r="G115" s="220"/>
      <c r="H115" s="220"/>
    </row>
    <row r="116" spans="1:8">
      <c r="A116" s="255"/>
      <c r="B116" s="256"/>
      <c r="C116" s="228" t="s">
        <v>372</v>
      </c>
      <c r="D116" s="211"/>
      <c r="E116" s="211"/>
      <c r="F116" s="211"/>
      <c r="G116" s="220"/>
      <c r="H116" s="229">
        <f>SUM(H37:H115)</f>
        <v>0</v>
      </c>
    </row>
    <row r="117" spans="1:8">
      <c r="A117" s="257"/>
      <c r="B117" s="258"/>
      <c r="C117" s="232"/>
      <c r="D117" s="233"/>
      <c r="E117" s="233"/>
      <c r="F117" s="233"/>
      <c r="G117" s="220"/>
      <c r="H117" s="229"/>
    </row>
    <row r="118" spans="1:8">
      <c r="A118" s="216"/>
      <c r="B118" s="234"/>
      <c r="C118" s="232"/>
      <c r="D118" s="233"/>
      <c r="E118" s="233"/>
      <c r="F118" s="233"/>
      <c r="G118" s="220"/>
      <c r="H118" s="229"/>
    </row>
    <row r="119" spans="1:8" ht="14.25">
      <c r="A119" s="208" t="s">
        <v>373</v>
      </c>
      <c r="B119" s="259"/>
      <c r="C119" s="210" t="s">
        <v>374</v>
      </c>
      <c r="D119" s="211"/>
      <c r="E119" s="211"/>
      <c r="F119" s="211"/>
      <c r="G119" s="220"/>
      <c r="H119" s="220"/>
    </row>
    <row r="120" spans="1:8">
      <c r="A120" s="260"/>
      <c r="B120" s="261"/>
      <c r="C120" s="262"/>
      <c r="D120" s="215"/>
      <c r="E120" s="215"/>
      <c r="F120" s="215"/>
      <c r="G120" s="220"/>
      <c r="H120" s="220"/>
    </row>
    <row r="121" spans="1:8" ht="25.5">
      <c r="A121" s="216" t="s">
        <v>62</v>
      </c>
      <c r="B121" s="234"/>
      <c r="C121" s="235" t="s">
        <v>299</v>
      </c>
      <c r="D121" s="215"/>
      <c r="E121" s="215"/>
      <c r="F121" s="215"/>
      <c r="G121" s="220"/>
      <c r="H121" s="220"/>
    </row>
    <row r="122" spans="1:8">
      <c r="A122" s="216"/>
      <c r="B122" s="234" t="s">
        <v>300</v>
      </c>
      <c r="C122" s="235" t="s">
        <v>375</v>
      </c>
      <c r="D122" s="215" t="s">
        <v>302</v>
      </c>
      <c r="E122" s="215">
        <v>660</v>
      </c>
      <c r="F122" s="215"/>
      <c r="G122" s="220"/>
      <c r="H122" s="220">
        <f>(E122*G122)</f>
        <v>0</v>
      </c>
    </row>
    <row r="123" spans="1:8">
      <c r="A123" s="216"/>
      <c r="B123" s="234"/>
      <c r="C123" s="241"/>
      <c r="D123" s="215"/>
      <c r="E123" s="215"/>
      <c r="F123" s="215"/>
      <c r="G123" s="220"/>
      <c r="H123" s="220"/>
    </row>
    <row r="124" spans="1:8">
      <c r="A124" s="242" t="s">
        <v>63</v>
      </c>
      <c r="B124" s="243"/>
      <c r="C124" s="225" t="s">
        <v>376</v>
      </c>
      <c r="D124" s="215"/>
      <c r="E124" s="215"/>
      <c r="F124" s="215"/>
      <c r="G124" s="220"/>
      <c r="H124" s="220"/>
    </row>
    <row r="125" spans="1:8">
      <c r="A125" s="242"/>
      <c r="B125" s="240" t="s">
        <v>300</v>
      </c>
      <c r="C125" s="225" t="s">
        <v>311</v>
      </c>
      <c r="D125" s="219" t="s">
        <v>302</v>
      </c>
      <c r="E125" s="219">
        <v>120</v>
      </c>
      <c r="F125" s="219"/>
      <c r="G125" s="220"/>
      <c r="H125" s="220">
        <f>(E125*G125)</f>
        <v>0</v>
      </c>
    </row>
    <row r="126" spans="1:8">
      <c r="A126" s="242"/>
      <c r="B126" s="240"/>
      <c r="C126" s="225"/>
      <c r="D126" s="219"/>
      <c r="E126" s="219"/>
      <c r="F126" s="219"/>
      <c r="G126" s="220"/>
      <c r="H126" s="220"/>
    </row>
    <row r="127" spans="1:8">
      <c r="A127" s="216" t="s">
        <v>64</v>
      </c>
      <c r="B127" s="237"/>
      <c r="C127" s="225" t="s">
        <v>314</v>
      </c>
      <c r="D127" s="219" t="s">
        <v>302</v>
      </c>
      <c r="E127" s="219">
        <v>40</v>
      </c>
      <c r="F127" s="219"/>
      <c r="G127" s="220"/>
      <c r="H127" s="220">
        <f>(E127*G127)</f>
        <v>0</v>
      </c>
    </row>
    <row r="128" spans="1:8">
      <c r="A128" s="213"/>
      <c r="B128" s="237"/>
      <c r="C128" s="225"/>
      <c r="D128" s="219"/>
      <c r="E128" s="219"/>
      <c r="F128" s="219"/>
      <c r="G128" s="220"/>
      <c r="H128" s="220"/>
    </row>
    <row r="129" spans="1:8" ht="25.5">
      <c r="A129" s="239" t="s">
        <v>65</v>
      </c>
      <c r="B129" s="240"/>
      <c r="C129" s="235" t="s">
        <v>377</v>
      </c>
      <c r="D129" s="215"/>
      <c r="E129" s="215"/>
      <c r="F129" s="215"/>
      <c r="G129" s="212"/>
      <c r="H129" s="212"/>
    </row>
    <row r="130" spans="1:8">
      <c r="A130" s="242"/>
      <c r="B130" s="240" t="s">
        <v>300</v>
      </c>
      <c r="C130" s="235" t="s">
        <v>378</v>
      </c>
      <c r="D130" s="215" t="s">
        <v>272</v>
      </c>
      <c r="E130" s="215">
        <v>3</v>
      </c>
      <c r="F130" s="215"/>
      <c r="G130" s="220"/>
      <c r="H130" s="220">
        <f>(E130*G130)</f>
        <v>0</v>
      </c>
    </row>
    <row r="131" spans="1:8">
      <c r="A131" s="242"/>
      <c r="B131" s="240" t="s">
        <v>300</v>
      </c>
      <c r="C131" s="235" t="s">
        <v>379</v>
      </c>
      <c r="D131" s="215" t="s">
        <v>272</v>
      </c>
      <c r="E131" s="215">
        <v>4</v>
      </c>
      <c r="F131" s="215"/>
      <c r="G131" s="220"/>
      <c r="H131" s="220"/>
    </row>
    <row r="132" spans="1:8">
      <c r="A132" s="242"/>
      <c r="B132" s="240"/>
      <c r="C132" s="235"/>
      <c r="D132" s="215"/>
      <c r="E132" s="215"/>
      <c r="F132" s="215"/>
      <c r="G132" s="220"/>
      <c r="H132" s="220"/>
    </row>
    <row r="133" spans="1:8" ht="25.5">
      <c r="A133" s="239" t="s">
        <v>279</v>
      </c>
      <c r="B133" s="240"/>
      <c r="C133" s="235" t="s">
        <v>380</v>
      </c>
      <c r="D133" s="215"/>
      <c r="E133" s="215"/>
      <c r="F133" s="215"/>
      <c r="G133" s="212"/>
      <c r="H133" s="212"/>
    </row>
    <row r="134" spans="1:8">
      <c r="A134" s="242"/>
      <c r="B134" s="240" t="s">
        <v>300</v>
      </c>
      <c r="C134" s="235" t="s">
        <v>378</v>
      </c>
      <c r="D134" s="215" t="s">
        <v>272</v>
      </c>
      <c r="E134" s="215">
        <v>1</v>
      </c>
      <c r="F134" s="215"/>
      <c r="G134" s="220"/>
      <c r="H134" s="220">
        <f>(E134*G134)</f>
        <v>0</v>
      </c>
    </row>
    <row r="135" spans="1:8">
      <c r="A135" s="242"/>
      <c r="B135" s="240"/>
      <c r="C135" s="235"/>
      <c r="D135" s="215"/>
      <c r="E135" s="215"/>
      <c r="F135" s="215"/>
      <c r="G135" s="220"/>
      <c r="H135" s="220"/>
    </row>
    <row r="136" spans="1:8">
      <c r="A136" s="239" t="s">
        <v>66</v>
      </c>
      <c r="B136" s="240"/>
      <c r="C136" s="235" t="s">
        <v>381</v>
      </c>
      <c r="D136" s="263"/>
      <c r="E136" s="201"/>
      <c r="F136" s="201"/>
      <c r="G136" s="264"/>
      <c r="H136" s="264"/>
    </row>
    <row r="137" spans="1:8">
      <c r="A137" s="242"/>
      <c r="B137" s="240" t="s">
        <v>300</v>
      </c>
      <c r="C137" s="235" t="s">
        <v>382</v>
      </c>
      <c r="D137" s="215" t="s">
        <v>272</v>
      </c>
      <c r="E137" s="215">
        <v>1</v>
      </c>
      <c r="F137" s="215"/>
      <c r="G137" s="265"/>
      <c r="H137" s="220"/>
    </row>
    <row r="138" spans="1:8">
      <c r="A138" s="242"/>
      <c r="B138" s="240" t="s">
        <v>300</v>
      </c>
      <c r="C138" s="235" t="s">
        <v>383</v>
      </c>
      <c r="D138" s="215" t="s">
        <v>272</v>
      </c>
      <c r="E138" s="215">
        <v>1</v>
      </c>
      <c r="F138" s="215"/>
      <c r="G138" s="220"/>
      <c r="H138" s="220"/>
    </row>
    <row r="139" spans="1:8">
      <c r="A139" s="242"/>
      <c r="B139" s="240" t="s">
        <v>300</v>
      </c>
      <c r="C139" s="235" t="s">
        <v>384</v>
      </c>
      <c r="D139" s="215" t="s">
        <v>272</v>
      </c>
      <c r="E139" s="215">
        <v>15</v>
      </c>
      <c r="F139" s="215"/>
      <c r="G139" s="220"/>
      <c r="H139" s="220"/>
    </row>
    <row r="140" spans="1:8">
      <c r="A140" s="242"/>
      <c r="B140" s="240" t="s">
        <v>300</v>
      </c>
      <c r="C140" s="235" t="s">
        <v>385</v>
      </c>
      <c r="D140" s="215" t="s">
        <v>272</v>
      </c>
      <c r="E140" s="215">
        <v>15</v>
      </c>
      <c r="F140" s="215"/>
      <c r="G140" s="220"/>
      <c r="H140" s="220"/>
    </row>
    <row r="141" spans="1:8">
      <c r="A141" s="242"/>
      <c r="B141" s="243"/>
      <c r="C141" s="235" t="s">
        <v>365</v>
      </c>
      <c r="D141" s="215" t="s">
        <v>272</v>
      </c>
      <c r="E141" s="215">
        <v>1</v>
      </c>
      <c r="F141" s="215"/>
      <c r="G141" s="220"/>
      <c r="H141" s="220">
        <f>(E141*G141)</f>
        <v>0</v>
      </c>
    </row>
    <row r="142" spans="1:8">
      <c r="A142" s="242"/>
      <c r="B142" s="243"/>
      <c r="C142" s="266" t="s">
        <v>386</v>
      </c>
      <c r="D142" s="215"/>
      <c r="E142" s="215"/>
      <c r="F142" s="215"/>
      <c r="G142" s="220"/>
      <c r="H142" s="220"/>
    </row>
    <row r="143" spans="1:8">
      <c r="A143" s="242"/>
      <c r="B143" s="243"/>
      <c r="C143" s="266"/>
      <c r="D143" s="215"/>
      <c r="E143" s="215"/>
      <c r="F143" s="215"/>
      <c r="G143" s="220"/>
      <c r="H143" s="220"/>
    </row>
    <row r="144" spans="1:8" ht="51">
      <c r="A144" s="267" t="s">
        <v>67</v>
      </c>
      <c r="B144" s="268"/>
      <c r="C144" s="269" t="s">
        <v>387</v>
      </c>
      <c r="D144" s="238" t="s">
        <v>272</v>
      </c>
      <c r="E144" s="219">
        <v>15</v>
      </c>
      <c r="F144" s="270"/>
      <c r="G144" s="220"/>
      <c r="H144" s="220">
        <f>E144*G144</f>
        <v>0</v>
      </c>
    </row>
    <row r="145" spans="1:8">
      <c r="A145" s="267"/>
      <c r="B145" s="268"/>
      <c r="C145" s="269"/>
      <c r="D145" s="238"/>
      <c r="E145" s="238"/>
      <c r="F145" s="238"/>
      <c r="G145" s="247"/>
      <c r="H145" s="247"/>
    </row>
    <row r="146" spans="1:8" ht="37.5">
      <c r="A146" s="216" t="s">
        <v>292</v>
      </c>
      <c r="B146" s="234"/>
      <c r="C146" s="225" t="s">
        <v>388</v>
      </c>
      <c r="D146" s="219" t="s">
        <v>272</v>
      </c>
      <c r="E146" s="219">
        <v>2</v>
      </c>
      <c r="F146" s="219"/>
      <c r="G146" s="220"/>
      <c r="H146" s="220">
        <f>(E146*G146)</f>
        <v>0</v>
      </c>
    </row>
    <row r="147" spans="1:8">
      <c r="A147" s="239"/>
      <c r="B147" s="240"/>
      <c r="C147" s="235"/>
      <c r="D147" s="215"/>
      <c r="E147" s="215"/>
      <c r="F147" s="215"/>
      <c r="G147" s="247"/>
      <c r="H147" s="247"/>
    </row>
    <row r="148" spans="1:8">
      <c r="A148" s="226"/>
      <c r="B148" s="271"/>
      <c r="C148" s="228" t="s">
        <v>389</v>
      </c>
      <c r="D148" s="272"/>
      <c r="E148" s="272"/>
      <c r="F148" s="272"/>
      <c r="G148" s="229"/>
      <c r="H148" s="229">
        <f>SUM(H122:H147)</f>
        <v>0</v>
      </c>
    </row>
    <row r="149" spans="1:8">
      <c r="A149" s="230"/>
      <c r="B149" s="273"/>
      <c r="C149" s="232"/>
      <c r="D149" s="274"/>
      <c r="E149" s="274"/>
      <c r="F149" s="274"/>
      <c r="G149" s="229"/>
      <c r="H149" s="229"/>
    </row>
    <row r="150" spans="1:8">
      <c r="A150" s="213"/>
      <c r="B150" s="237"/>
      <c r="C150" s="214"/>
      <c r="D150" s="215"/>
      <c r="E150" s="215"/>
      <c r="F150" s="215"/>
      <c r="G150" s="220"/>
      <c r="H150" s="220"/>
    </row>
    <row r="151" spans="1:8" ht="14.25">
      <c r="A151" s="208" t="s">
        <v>390</v>
      </c>
      <c r="B151" s="259"/>
      <c r="C151" s="210" t="s">
        <v>391</v>
      </c>
      <c r="D151" s="211"/>
      <c r="E151" s="211"/>
      <c r="F151" s="211"/>
      <c r="G151" s="220"/>
      <c r="H151" s="220"/>
    </row>
    <row r="152" spans="1:8">
      <c r="A152" s="260"/>
      <c r="B152" s="261"/>
      <c r="C152" s="262"/>
      <c r="D152" s="215"/>
      <c r="E152" s="215"/>
      <c r="F152" s="215"/>
      <c r="G152" s="220"/>
      <c r="H152" s="220"/>
    </row>
    <row r="153" spans="1:8" ht="25.5">
      <c r="A153" s="216" t="s">
        <v>62</v>
      </c>
      <c r="B153" s="237"/>
      <c r="C153" s="235" t="s">
        <v>299</v>
      </c>
      <c r="D153" s="215"/>
      <c r="E153" s="215"/>
      <c r="F153" s="215"/>
      <c r="G153" s="220"/>
      <c r="H153" s="220"/>
    </row>
    <row r="154" spans="1:8">
      <c r="A154" s="213"/>
      <c r="B154" s="234" t="s">
        <v>300</v>
      </c>
      <c r="C154" s="235" t="s">
        <v>392</v>
      </c>
      <c r="D154" s="215" t="s">
        <v>302</v>
      </c>
      <c r="E154" s="215">
        <v>130</v>
      </c>
      <c r="F154" s="215"/>
      <c r="G154" s="247"/>
      <c r="H154" s="247">
        <f>(E154*G154)</f>
        <v>0</v>
      </c>
    </row>
    <row r="155" spans="1:8">
      <c r="A155" s="213"/>
      <c r="B155" s="237"/>
      <c r="C155" s="214"/>
      <c r="D155" s="215"/>
      <c r="E155" s="215"/>
      <c r="F155" s="215"/>
      <c r="G155" s="220"/>
      <c r="H155" s="220"/>
    </row>
    <row r="156" spans="1:8">
      <c r="A156" s="216" t="s">
        <v>63</v>
      </c>
      <c r="B156" s="237"/>
      <c r="C156" s="235" t="s">
        <v>376</v>
      </c>
      <c r="D156" s="215"/>
      <c r="E156" s="215"/>
      <c r="F156" s="215"/>
      <c r="G156" s="247"/>
      <c r="H156" s="247"/>
    </row>
    <row r="157" spans="1:8">
      <c r="A157" s="213"/>
      <c r="B157" s="234" t="s">
        <v>300</v>
      </c>
      <c r="C157" s="225" t="s">
        <v>311</v>
      </c>
      <c r="D157" s="219" t="s">
        <v>302</v>
      </c>
      <c r="E157" s="219">
        <v>30</v>
      </c>
      <c r="F157" s="219"/>
      <c r="G157" s="247"/>
      <c r="H157" s="247">
        <f>(E157*G157)</f>
        <v>0</v>
      </c>
    </row>
    <row r="158" spans="1:8">
      <c r="A158" s="213"/>
      <c r="B158" s="237"/>
      <c r="C158" s="214"/>
      <c r="D158" s="215"/>
      <c r="E158" s="215"/>
      <c r="F158" s="215"/>
      <c r="G158" s="220"/>
      <c r="H158" s="220"/>
    </row>
    <row r="159" spans="1:8">
      <c r="A159" s="216" t="s">
        <v>64</v>
      </c>
      <c r="B159" s="237"/>
      <c r="C159" s="225" t="s">
        <v>314</v>
      </c>
      <c r="D159" s="219" t="s">
        <v>302</v>
      </c>
      <c r="E159" s="219">
        <v>40</v>
      </c>
      <c r="F159" s="219"/>
      <c r="G159" s="220"/>
      <c r="H159" s="220">
        <f>(E159*G159)</f>
        <v>0</v>
      </c>
    </row>
    <row r="160" spans="1:8">
      <c r="A160" s="213"/>
      <c r="B160" s="237"/>
      <c r="C160" s="214"/>
      <c r="D160" s="215"/>
      <c r="E160" s="215"/>
      <c r="F160" s="215"/>
      <c r="G160" s="220"/>
      <c r="H160" s="220"/>
    </row>
    <row r="161" spans="1:8">
      <c r="A161" s="216" t="s">
        <v>65</v>
      </c>
      <c r="B161" s="234"/>
      <c r="C161" s="218" t="s">
        <v>393</v>
      </c>
      <c r="D161" s="219"/>
      <c r="E161" s="219"/>
      <c r="F161" s="219"/>
      <c r="G161" s="220"/>
      <c r="H161" s="220"/>
    </row>
    <row r="162" spans="1:8" ht="25.5">
      <c r="A162" s="216"/>
      <c r="B162" s="234" t="s">
        <v>300</v>
      </c>
      <c r="C162" s="218" t="s">
        <v>394</v>
      </c>
      <c r="D162" s="219" t="s">
        <v>272</v>
      </c>
      <c r="E162" s="219">
        <v>3</v>
      </c>
      <c r="F162" s="219"/>
      <c r="G162" s="220"/>
      <c r="H162" s="220">
        <f>(E162*G162)</f>
        <v>0</v>
      </c>
    </row>
    <row r="163" spans="1:8" ht="60">
      <c r="A163" s="216"/>
      <c r="B163" s="234"/>
      <c r="C163" s="275" t="s">
        <v>395</v>
      </c>
      <c r="D163" s="218"/>
      <c r="E163" s="218"/>
      <c r="F163" s="218"/>
      <c r="G163" s="276"/>
      <c r="H163" s="220"/>
    </row>
    <row r="164" spans="1:8">
      <c r="A164" s="216"/>
      <c r="B164" s="234" t="s">
        <v>300</v>
      </c>
      <c r="C164" s="277" t="s">
        <v>396</v>
      </c>
      <c r="D164" s="254" t="s">
        <v>272</v>
      </c>
      <c r="E164" s="254">
        <v>1</v>
      </c>
      <c r="F164" s="218"/>
      <c r="G164" s="220"/>
      <c r="H164" s="220">
        <f>(E164*G164)</f>
        <v>0</v>
      </c>
    </row>
    <row r="165" spans="1:8">
      <c r="A165" s="216"/>
      <c r="B165" s="234"/>
      <c r="C165" s="218" t="s">
        <v>397</v>
      </c>
      <c r="D165" s="219" t="s">
        <v>272</v>
      </c>
      <c r="E165" s="219">
        <v>1</v>
      </c>
      <c r="F165" s="218"/>
      <c r="G165" s="220"/>
      <c r="H165" s="220"/>
    </row>
    <row r="166" spans="1:8">
      <c r="A166" s="216"/>
      <c r="B166" s="234"/>
      <c r="C166" s="218"/>
      <c r="D166" s="218"/>
      <c r="E166" s="218"/>
      <c r="F166" s="218"/>
      <c r="G166" s="276"/>
      <c r="H166" s="220"/>
    </row>
    <row r="167" spans="1:8">
      <c r="A167" s="226"/>
      <c r="B167" s="271"/>
      <c r="C167" s="228" t="s">
        <v>398</v>
      </c>
      <c r="D167" s="272"/>
      <c r="E167" s="272"/>
      <c r="F167" s="272"/>
      <c r="G167" s="278"/>
      <c r="H167" s="278">
        <f>SUM(H152:H166)</f>
        <v>0</v>
      </c>
    </row>
    <row r="168" spans="1:8">
      <c r="A168" s="213"/>
      <c r="B168" s="237"/>
      <c r="C168" s="214"/>
      <c r="D168" s="215"/>
      <c r="E168" s="215"/>
      <c r="F168" s="215"/>
      <c r="G168" s="220"/>
      <c r="H168" s="220"/>
    </row>
    <row r="169" spans="1:8">
      <c r="A169" s="213"/>
      <c r="B169" s="237"/>
      <c r="C169" s="214"/>
      <c r="D169" s="215"/>
      <c r="E169" s="215"/>
      <c r="F169" s="215"/>
      <c r="G169" s="220"/>
      <c r="H169" s="220"/>
    </row>
    <row r="170" spans="1:8" ht="14.25">
      <c r="A170" s="208" t="s">
        <v>399</v>
      </c>
      <c r="B170" s="259"/>
      <c r="C170" s="210" t="s">
        <v>400</v>
      </c>
      <c r="D170" s="211"/>
      <c r="E170" s="211"/>
      <c r="F170" s="211"/>
      <c r="G170" s="220"/>
      <c r="H170" s="220"/>
    </row>
    <row r="171" spans="1:8">
      <c r="A171" s="260"/>
      <c r="B171" s="261"/>
      <c r="C171" s="262"/>
      <c r="D171" s="215"/>
      <c r="E171" s="215"/>
      <c r="F171" s="215"/>
      <c r="G171" s="220"/>
      <c r="H171" s="220"/>
    </row>
    <row r="172" spans="1:8" ht="25.5">
      <c r="A172" s="216" t="s">
        <v>62</v>
      </c>
      <c r="B172" s="237"/>
      <c r="C172" s="235" t="s">
        <v>299</v>
      </c>
      <c r="D172" s="215"/>
      <c r="E172" s="215"/>
      <c r="F172" s="215"/>
      <c r="G172" s="220"/>
      <c r="H172" s="220"/>
    </row>
    <row r="173" spans="1:8">
      <c r="A173" s="213"/>
      <c r="B173" s="234" t="s">
        <v>300</v>
      </c>
      <c r="C173" s="235" t="s">
        <v>401</v>
      </c>
      <c r="D173" s="215" t="s">
        <v>302</v>
      </c>
      <c r="E173" s="215">
        <v>220</v>
      </c>
      <c r="F173" s="215"/>
      <c r="G173" s="247"/>
      <c r="H173" s="247">
        <f>(E173*G173)</f>
        <v>0</v>
      </c>
    </row>
    <row r="174" spans="1:8">
      <c r="A174" s="213"/>
      <c r="B174" s="234"/>
      <c r="C174" s="235"/>
      <c r="D174" s="215"/>
      <c r="E174" s="215"/>
      <c r="F174" s="215"/>
      <c r="G174" s="247"/>
      <c r="H174" s="247"/>
    </row>
    <row r="175" spans="1:8">
      <c r="A175" s="216" t="s">
        <v>63</v>
      </c>
      <c r="B175" s="237"/>
      <c r="C175" s="235" t="s">
        <v>376</v>
      </c>
      <c r="D175" s="215"/>
      <c r="E175" s="215"/>
      <c r="F175" s="215"/>
      <c r="G175" s="247"/>
      <c r="H175" s="247"/>
    </row>
    <row r="176" spans="1:8">
      <c r="A176" s="213"/>
      <c r="B176" s="234" t="s">
        <v>300</v>
      </c>
      <c r="C176" s="225" t="s">
        <v>311</v>
      </c>
      <c r="D176" s="219" t="s">
        <v>302</v>
      </c>
      <c r="E176" s="219">
        <v>80</v>
      </c>
      <c r="F176" s="219"/>
      <c r="G176" s="247"/>
      <c r="H176" s="247">
        <f>(E176*G176)</f>
        <v>0</v>
      </c>
    </row>
    <row r="177" spans="1:8">
      <c r="A177" s="213"/>
      <c r="B177" s="237"/>
      <c r="C177" s="279"/>
      <c r="D177" s="219"/>
      <c r="E177" s="219"/>
      <c r="F177" s="219"/>
      <c r="G177" s="247"/>
      <c r="H177" s="247"/>
    </row>
    <row r="178" spans="1:8">
      <c r="A178" s="216" t="s">
        <v>64</v>
      </c>
      <c r="B178" s="237"/>
      <c r="C178" s="225" t="s">
        <v>314</v>
      </c>
      <c r="D178" s="219" t="s">
        <v>302</v>
      </c>
      <c r="E178" s="219">
        <v>30</v>
      </c>
      <c r="F178" s="219"/>
      <c r="G178" s="220"/>
      <c r="H178" s="220">
        <f>(E178*G178)</f>
        <v>0</v>
      </c>
    </row>
    <row r="179" spans="1:8">
      <c r="A179" s="216"/>
      <c r="B179" s="237"/>
      <c r="C179" s="225"/>
      <c r="D179" s="219"/>
      <c r="E179" s="219"/>
      <c r="F179" s="219"/>
      <c r="G179" s="220"/>
      <c r="H179" s="220"/>
    </row>
    <row r="180" spans="1:8">
      <c r="A180" s="216" t="s">
        <v>65</v>
      </c>
      <c r="B180" s="234"/>
      <c r="C180" s="235" t="s">
        <v>402</v>
      </c>
      <c r="D180" s="219" t="s">
        <v>272</v>
      </c>
      <c r="E180" s="219">
        <v>11</v>
      </c>
      <c r="F180" s="219"/>
      <c r="G180" s="220"/>
      <c r="H180" s="220">
        <f>(E180*G180)</f>
        <v>0</v>
      </c>
    </row>
    <row r="181" spans="1:8">
      <c r="A181" s="216"/>
      <c r="B181" s="237"/>
      <c r="C181" s="235"/>
      <c r="D181" s="215"/>
      <c r="E181" s="215"/>
      <c r="F181" s="215"/>
      <c r="G181" s="247"/>
      <c r="H181" s="247"/>
    </row>
    <row r="182" spans="1:8">
      <c r="A182" s="226"/>
      <c r="B182" s="271"/>
      <c r="C182" s="228" t="s">
        <v>403</v>
      </c>
      <c r="D182" s="272"/>
      <c r="E182" s="272"/>
      <c r="F182" s="272"/>
      <c r="G182" s="278"/>
      <c r="H182" s="278">
        <f>SUM(H172:H181)</f>
        <v>0</v>
      </c>
    </row>
    <row r="183" spans="1:8">
      <c r="A183" s="230"/>
      <c r="B183" s="273"/>
      <c r="C183" s="232"/>
      <c r="D183" s="274"/>
      <c r="E183" s="274"/>
      <c r="F183" s="274"/>
      <c r="G183" s="278"/>
      <c r="H183" s="278"/>
    </row>
    <row r="184" spans="1:8">
      <c r="A184" s="230"/>
      <c r="B184" s="273"/>
      <c r="C184" s="232"/>
      <c r="D184" s="274"/>
      <c r="E184" s="274"/>
      <c r="F184" s="274"/>
      <c r="G184" s="278"/>
      <c r="H184" s="278"/>
    </row>
    <row r="185" spans="1:8">
      <c r="A185" s="230"/>
      <c r="B185" s="273"/>
      <c r="C185" s="232"/>
      <c r="D185" s="274"/>
      <c r="E185" s="274"/>
      <c r="F185" s="274"/>
      <c r="G185" s="278"/>
      <c r="H185" s="278"/>
    </row>
    <row r="186" spans="1:8">
      <c r="A186" s="230"/>
      <c r="B186" s="273"/>
      <c r="C186" s="232"/>
      <c r="D186" s="274"/>
      <c r="E186" s="274"/>
      <c r="F186" s="274"/>
      <c r="G186" s="278"/>
      <c r="H186" s="278"/>
    </row>
    <row r="187" spans="1:8">
      <c r="A187" s="230"/>
      <c r="B187" s="273"/>
      <c r="C187" s="232"/>
      <c r="D187" s="274"/>
      <c r="E187" s="274"/>
      <c r="F187" s="274"/>
      <c r="G187" s="278"/>
      <c r="H187" s="278"/>
    </row>
    <row r="188" spans="1:8" ht="14.25">
      <c r="A188" s="208" t="s">
        <v>404</v>
      </c>
      <c r="B188" s="259"/>
      <c r="C188" s="210" t="s">
        <v>405</v>
      </c>
      <c r="D188" s="211"/>
      <c r="E188" s="211"/>
      <c r="F188" s="211"/>
      <c r="G188" s="220"/>
      <c r="H188" s="220"/>
    </row>
    <row r="189" spans="1:8">
      <c r="A189" s="260"/>
      <c r="B189" s="261"/>
      <c r="C189" s="262"/>
      <c r="D189" s="215"/>
      <c r="E189" s="215"/>
      <c r="F189" s="215"/>
      <c r="G189" s="220"/>
      <c r="H189" s="220"/>
    </row>
    <row r="190" spans="1:8" ht="25.5">
      <c r="A190" s="216" t="s">
        <v>62</v>
      </c>
      <c r="B190" s="234"/>
      <c r="C190" s="235" t="s">
        <v>299</v>
      </c>
      <c r="D190" s="215"/>
      <c r="E190" s="215"/>
      <c r="F190" s="215"/>
      <c r="G190" s="220"/>
      <c r="H190" s="220"/>
    </row>
    <row r="191" spans="1:8">
      <c r="A191" s="242"/>
      <c r="B191" s="234" t="s">
        <v>300</v>
      </c>
      <c r="C191" s="235" t="s">
        <v>406</v>
      </c>
      <c r="D191" s="215" t="s">
        <v>302</v>
      </c>
      <c r="E191" s="215">
        <v>60</v>
      </c>
      <c r="F191" s="215"/>
      <c r="G191" s="220"/>
      <c r="H191" s="220">
        <f>(E191*G191)</f>
        <v>0</v>
      </c>
    </row>
    <row r="192" spans="1:8">
      <c r="A192" s="242"/>
      <c r="B192" s="234"/>
      <c r="C192" s="235"/>
      <c r="D192" s="215"/>
      <c r="E192" s="215"/>
      <c r="F192" s="215"/>
      <c r="G192" s="220"/>
      <c r="H192" s="220"/>
    </row>
    <row r="193" spans="1:8">
      <c r="A193" s="216" t="s">
        <v>63</v>
      </c>
      <c r="B193" s="237"/>
      <c r="C193" s="235" t="s">
        <v>376</v>
      </c>
      <c r="D193" s="215"/>
      <c r="E193" s="215"/>
      <c r="F193" s="215"/>
      <c r="G193" s="247"/>
      <c r="H193" s="247"/>
    </row>
    <row r="194" spans="1:8">
      <c r="A194" s="213"/>
      <c r="B194" s="234" t="s">
        <v>300</v>
      </c>
      <c r="C194" s="225" t="s">
        <v>311</v>
      </c>
      <c r="D194" s="219" t="s">
        <v>302</v>
      </c>
      <c r="E194" s="219">
        <v>60</v>
      </c>
      <c r="F194" s="219"/>
      <c r="G194" s="247"/>
      <c r="H194" s="247">
        <f>(E194*G194)</f>
        <v>0</v>
      </c>
    </row>
    <row r="195" spans="1:8">
      <c r="A195" s="242"/>
      <c r="B195" s="234"/>
      <c r="C195" s="235"/>
      <c r="D195" s="215"/>
      <c r="E195" s="215"/>
      <c r="F195" s="215"/>
      <c r="G195" s="220"/>
      <c r="H195" s="220"/>
    </row>
    <row r="196" spans="1:8">
      <c r="A196" s="239" t="s">
        <v>64</v>
      </c>
      <c r="B196" s="234"/>
      <c r="C196" s="235" t="s">
        <v>407</v>
      </c>
      <c r="D196" s="215" t="s">
        <v>272</v>
      </c>
      <c r="E196" s="215">
        <v>3</v>
      </c>
      <c r="F196" s="215"/>
      <c r="G196" s="220"/>
      <c r="H196" s="247">
        <f>(E196*G196)</f>
        <v>0</v>
      </c>
    </row>
    <row r="197" spans="1:8">
      <c r="A197" s="242"/>
      <c r="B197" s="234"/>
      <c r="C197" s="235"/>
      <c r="D197" s="215"/>
      <c r="E197" s="215"/>
      <c r="F197" s="215"/>
      <c r="G197" s="220"/>
      <c r="H197" s="220"/>
    </row>
    <row r="198" spans="1:8">
      <c r="A198" s="239" t="s">
        <v>65</v>
      </c>
      <c r="B198" s="234"/>
      <c r="C198" s="235" t="s">
        <v>408</v>
      </c>
      <c r="D198" s="215" t="s">
        <v>272</v>
      </c>
      <c r="E198" s="215">
        <v>3</v>
      </c>
      <c r="F198" s="215"/>
      <c r="G198" s="220"/>
      <c r="H198" s="247">
        <f>(E198*G198)</f>
        <v>0</v>
      </c>
    </row>
    <row r="199" spans="1:8">
      <c r="A199" s="242"/>
      <c r="B199" s="234"/>
      <c r="C199" s="235"/>
      <c r="D199" s="215"/>
      <c r="E199" s="215"/>
      <c r="F199" s="215"/>
      <c r="G199" s="220"/>
      <c r="H199" s="220"/>
    </row>
    <row r="200" spans="1:8">
      <c r="A200" s="239" t="s">
        <v>279</v>
      </c>
      <c r="B200" s="234"/>
      <c r="C200" s="235" t="s">
        <v>409</v>
      </c>
      <c r="D200" s="215" t="s">
        <v>410</v>
      </c>
      <c r="E200" s="215">
        <v>3</v>
      </c>
      <c r="F200" s="215"/>
      <c r="G200" s="220"/>
      <c r="H200" s="220">
        <f>(E200*G200)</f>
        <v>0</v>
      </c>
    </row>
    <row r="201" spans="1:8">
      <c r="A201" s="242"/>
      <c r="B201" s="234"/>
      <c r="C201" s="235"/>
      <c r="D201" s="215"/>
      <c r="E201" s="215"/>
      <c r="F201" s="215"/>
      <c r="G201" s="220"/>
      <c r="H201" s="220"/>
    </row>
    <row r="202" spans="1:8">
      <c r="A202" s="226"/>
      <c r="B202" s="271"/>
      <c r="C202" s="228" t="s">
        <v>411</v>
      </c>
      <c r="D202" s="272"/>
      <c r="E202" s="272"/>
      <c r="F202" s="272"/>
      <c r="G202" s="278"/>
      <c r="H202" s="278">
        <f>SUM(H191:H201)</f>
        <v>0</v>
      </c>
    </row>
    <row r="203" spans="1:8">
      <c r="A203" s="242"/>
      <c r="B203" s="234"/>
      <c r="C203" s="235"/>
      <c r="D203" s="215"/>
      <c r="E203" s="215"/>
      <c r="F203" s="215"/>
      <c r="G203" s="220"/>
      <c r="H203" s="220"/>
    </row>
    <row r="204" spans="1:8">
      <c r="A204" s="242"/>
      <c r="B204" s="234"/>
      <c r="C204" s="235"/>
      <c r="D204" s="215"/>
      <c r="E204" s="215"/>
      <c r="F204" s="215"/>
      <c r="G204" s="220"/>
      <c r="H204" s="220"/>
    </row>
    <row r="205" spans="1:8">
      <c r="A205" s="242"/>
      <c r="B205" s="234"/>
      <c r="C205" s="235"/>
      <c r="D205" s="215"/>
      <c r="E205" s="215"/>
      <c r="F205" s="215"/>
      <c r="G205" s="220"/>
      <c r="H205" s="220"/>
    </row>
    <row r="206" spans="1:8">
      <c r="A206" s="242"/>
      <c r="B206" s="234"/>
      <c r="C206" s="235"/>
      <c r="D206" s="215"/>
      <c r="E206" s="215"/>
      <c r="F206" s="215"/>
      <c r="G206" s="220"/>
      <c r="H206" s="220"/>
    </row>
    <row r="207" spans="1:8">
      <c r="A207" s="213"/>
      <c r="B207" s="237"/>
      <c r="C207" s="214"/>
      <c r="D207" s="215"/>
      <c r="E207" s="215"/>
      <c r="F207" s="215"/>
      <c r="G207" s="220"/>
      <c r="H207" s="220"/>
    </row>
    <row r="208" spans="1:8">
      <c r="A208" s="213"/>
      <c r="B208" s="237"/>
      <c r="C208" s="266"/>
      <c r="D208" s="215"/>
      <c r="E208" s="215"/>
      <c r="F208" s="215"/>
      <c r="G208" s="220"/>
      <c r="H208" s="220"/>
    </row>
    <row r="209" spans="1:8" ht="14.25">
      <c r="A209" s="280" t="s">
        <v>412</v>
      </c>
      <c r="B209" s="281"/>
      <c r="C209" s="282" t="s">
        <v>413</v>
      </c>
      <c r="D209" s="283"/>
      <c r="E209" s="284"/>
      <c r="F209" s="284"/>
      <c r="G209" s="220"/>
      <c r="H209" s="220"/>
    </row>
    <row r="210" spans="1:8">
      <c r="A210" s="285"/>
      <c r="B210" s="286"/>
      <c r="C210" s="287"/>
      <c r="D210" s="238"/>
      <c r="E210" s="288"/>
      <c r="F210" s="288"/>
      <c r="G210" s="220"/>
      <c r="H210" s="220"/>
    </row>
    <row r="211" spans="1:8" ht="25.5">
      <c r="A211" s="216" t="s">
        <v>62</v>
      </c>
      <c r="B211" s="237"/>
      <c r="C211" s="225" t="s">
        <v>414</v>
      </c>
      <c r="D211" s="215" t="s">
        <v>410</v>
      </c>
      <c r="E211" s="289">
        <v>48</v>
      </c>
      <c r="F211" s="289"/>
      <c r="G211" s="220"/>
      <c r="H211" s="220">
        <f>(E211*G211)</f>
        <v>0</v>
      </c>
    </row>
    <row r="212" spans="1:8">
      <c r="A212" s="213"/>
      <c r="B212" s="237"/>
      <c r="C212" s="214"/>
      <c r="D212" s="215"/>
      <c r="E212" s="289"/>
      <c r="F212" s="289"/>
      <c r="G212" s="220"/>
      <c r="H212" s="220"/>
    </row>
    <row r="213" spans="1:8" ht="24.75">
      <c r="A213" s="216" t="s">
        <v>63</v>
      </c>
      <c r="B213" s="237"/>
      <c r="C213" s="290" t="s">
        <v>415</v>
      </c>
      <c r="D213" s="215" t="s">
        <v>363</v>
      </c>
      <c r="E213" s="289">
        <v>1</v>
      </c>
      <c r="F213" s="289"/>
      <c r="G213" s="220"/>
      <c r="H213" s="220">
        <f>(E213*G213)</f>
        <v>0</v>
      </c>
    </row>
    <row r="214" spans="1:8">
      <c r="A214" s="213"/>
      <c r="B214" s="237"/>
      <c r="C214" s="214"/>
      <c r="D214" s="215"/>
      <c r="E214" s="289"/>
      <c r="F214" s="289"/>
      <c r="G214" s="220"/>
      <c r="H214" s="220"/>
    </row>
    <row r="215" spans="1:8" ht="25.5">
      <c r="A215" s="216" t="s">
        <v>64</v>
      </c>
      <c r="B215" s="204"/>
      <c r="C215" s="225" t="s">
        <v>416</v>
      </c>
      <c r="D215" s="219" t="s">
        <v>272</v>
      </c>
      <c r="E215" s="270">
        <v>1</v>
      </c>
      <c r="F215" s="270"/>
      <c r="G215" s="220"/>
      <c r="H215" s="220">
        <f>(E215*G215)</f>
        <v>0</v>
      </c>
    </row>
    <row r="216" spans="1:8">
      <c r="A216" s="213"/>
      <c r="B216" s="237"/>
      <c r="C216" s="214"/>
      <c r="D216" s="215"/>
      <c r="E216" s="289"/>
      <c r="F216" s="289"/>
      <c r="G216" s="220"/>
      <c r="H216" s="220"/>
    </row>
    <row r="217" spans="1:8">
      <c r="A217" s="216" t="s">
        <v>65</v>
      </c>
      <c r="B217" s="222"/>
      <c r="C217" s="225" t="s">
        <v>417</v>
      </c>
      <c r="D217" s="219" t="s">
        <v>302</v>
      </c>
      <c r="E217" s="270">
        <v>20</v>
      </c>
      <c r="F217" s="270"/>
      <c r="G217" s="220"/>
      <c r="H217" s="220">
        <f>(E217*G217)</f>
        <v>0</v>
      </c>
    </row>
    <row r="218" spans="1:8">
      <c r="A218" s="213"/>
      <c r="B218" s="237"/>
      <c r="C218" s="214"/>
      <c r="D218" s="215"/>
      <c r="E218" s="289"/>
      <c r="F218" s="289"/>
      <c r="G218" s="220"/>
      <c r="H218" s="220"/>
    </row>
    <row r="219" spans="1:8" ht="25.5">
      <c r="A219" s="216" t="s">
        <v>279</v>
      </c>
      <c r="B219" s="237"/>
      <c r="C219" s="225" t="s">
        <v>418</v>
      </c>
      <c r="D219" s="215" t="s">
        <v>410</v>
      </c>
      <c r="E219" s="289">
        <v>16</v>
      </c>
      <c r="F219" s="289"/>
      <c r="G219" s="220"/>
      <c r="H219" s="220">
        <f>(E219*G219)</f>
        <v>0</v>
      </c>
    </row>
    <row r="220" spans="1:8">
      <c r="A220" s="216"/>
      <c r="B220" s="237"/>
      <c r="C220" s="225"/>
      <c r="D220" s="215"/>
      <c r="E220" s="289"/>
      <c r="F220" s="289"/>
      <c r="G220" s="220"/>
      <c r="H220" s="220"/>
    </row>
    <row r="221" spans="1:8" ht="25.5">
      <c r="A221" s="216" t="s">
        <v>66</v>
      </c>
      <c r="B221" s="240"/>
      <c r="C221" s="235" t="s">
        <v>419</v>
      </c>
      <c r="D221" s="219"/>
      <c r="E221" s="270"/>
      <c r="F221" s="270"/>
      <c r="G221" s="220"/>
      <c r="H221" s="220"/>
    </row>
    <row r="222" spans="1:8">
      <c r="A222" s="216"/>
      <c r="B222" s="240" t="s">
        <v>300</v>
      </c>
      <c r="C222" s="225" t="s">
        <v>420</v>
      </c>
      <c r="D222" s="219" t="s">
        <v>302</v>
      </c>
      <c r="E222" s="270">
        <v>90</v>
      </c>
      <c r="F222" s="270"/>
      <c r="G222" s="220"/>
      <c r="H222" s="220">
        <f>(E222*G222)</f>
        <v>0</v>
      </c>
    </row>
    <row r="223" spans="1:8">
      <c r="A223" s="216"/>
      <c r="B223" s="240" t="s">
        <v>300</v>
      </c>
      <c r="C223" s="225" t="s">
        <v>421</v>
      </c>
      <c r="D223" s="219" t="s">
        <v>272</v>
      </c>
      <c r="E223" s="270">
        <v>1</v>
      </c>
      <c r="F223" s="270"/>
      <c r="G223" s="220"/>
      <c r="H223" s="220">
        <f>(E223*G223)</f>
        <v>0</v>
      </c>
    </row>
    <row r="224" spans="1:8">
      <c r="A224" s="216"/>
      <c r="B224" s="240"/>
      <c r="C224" s="235"/>
      <c r="D224" s="219"/>
      <c r="E224" s="270"/>
      <c r="F224" s="270"/>
      <c r="G224" s="220"/>
      <c r="H224" s="220"/>
    </row>
    <row r="225" spans="1:8">
      <c r="A225" s="291"/>
      <c r="B225" s="292"/>
      <c r="C225" s="293" t="s">
        <v>422</v>
      </c>
      <c r="D225" s="294"/>
      <c r="E225" s="295"/>
      <c r="F225" s="295"/>
      <c r="G225" s="229"/>
      <c r="H225" s="229">
        <f>SUM(H211:H224)</f>
        <v>0</v>
      </c>
    </row>
    <row r="226" spans="1:8">
      <c r="A226" s="296"/>
      <c r="B226" s="297"/>
      <c r="C226" s="298"/>
      <c r="D226" s="236"/>
      <c r="E226" s="299"/>
      <c r="F226" s="299"/>
      <c r="G226" s="247"/>
      <c r="H226" s="247"/>
    </row>
    <row r="227" spans="1:8">
      <c r="A227" s="242"/>
      <c r="B227" s="242"/>
      <c r="C227" s="300"/>
      <c r="D227" s="215"/>
      <c r="E227" s="215"/>
      <c r="F227" s="215"/>
      <c r="G227" s="247"/>
      <c r="H227" s="247"/>
    </row>
    <row r="228" spans="1:8">
      <c r="A228" s="213"/>
      <c r="B228" s="301"/>
      <c r="C228" s="300"/>
      <c r="D228" s="219"/>
      <c r="E228" s="219"/>
      <c r="F228" s="219"/>
      <c r="G228" s="247"/>
      <c r="H228" s="247"/>
    </row>
    <row r="229" spans="1:8">
      <c r="A229" s="213"/>
      <c r="B229" s="237"/>
      <c r="C229" s="214"/>
      <c r="D229" s="214"/>
      <c r="E229" s="214"/>
      <c r="F229" s="214"/>
      <c r="G229" s="212"/>
      <c r="H229" s="212"/>
    </row>
    <row r="230" spans="1:8">
      <c r="A230" s="213"/>
      <c r="B230" s="237"/>
      <c r="C230" s="214"/>
      <c r="D230" s="214"/>
      <c r="E230" s="214"/>
      <c r="F230" s="214"/>
      <c r="G230" s="212"/>
      <c r="H230" s="212"/>
    </row>
    <row r="231" spans="1:8">
      <c r="A231" s="213"/>
      <c r="B231" s="237"/>
      <c r="C231" s="214"/>
      <c r="D231" s="214"/>
      <c r="E231" s="214"/>
      <c r="F231" s="214"/>
      <c r="G231" s="212"/>
      <c r="H231" s="212"/>
    </row>
    <row r="232" spans="1:8" ht="14.25">
      <c r="A232" s="302"/>
      <c r="B232" s="303"/>
      <c r="C232" s="304" t="s">
        <v>423</v>
      </c>
      <c r="D232" s="214"/>
      <c r="E232" s="214"/>
      <c r="F232" s="214"/>
      <c r="G232" s="212"/>
      <c r="H232" s="212"/>
    </row>
    <row r="233" spans="1:8">
      <c r="A233" s="213"/>
      <c r="B233" s="237"/>
      <c r="C233" s="214"/>
      <c r="D233" s="214"/>
      <c r="E233" s="214"/>
      <c r="F233" s="214"/>
      <c r="G233" s="212"/>
      <c r="H233" s="212"/>
    </row>
    <row r="234" spans="1:8">
      <c r="A234" s="213" t="s">
        <v>268</v>
      </c>
      <c r="B234" s="237"/>
      <c r="C234" s="214" t="s">
        <v>269</v>
      </c>
      <c r="D234" s="214"/>
      <c r="E234" s="214"/>
      <c r="F234" s="305"/>
      <c r="G234" s="306"/>
      <c r="H234" s="306">
        <f>H32</f>
        <v>0</v>
      </c>
    </row>
    <row r="235" spans="1:8">
      <c r="A235" s="213"/>
      <c r="B235" s="237"/>
      <c r="C235" s="214"/>
      <c r="D235" s="214"/>
      <c r="E235" s="214"/>
      <c r="F235" s="305"/>
      <c r="G235" s="306"/>
      <c r="H235" s="306"/>
    </row>
    <row r="236" spans="1:8">
      <c r="A236" s="213" t="s">
        <v>297</v>
      </c>
      <c r="B236" s="237"/>
      <c r="C236" s="214" t="s">
        <v>424</v>
      </c>
      <c r="D236" s="214"/>
      <c r="E236" s="214"/>
      <c r="F236" s="305"/>
      <c r="G236" s="306"/>
      <c r="H236" s="306">
        <f>H116</f>
        <v>0</v>
      </c>
    </row>
    <row r="237" spans="1:8">
      <c r="A237" s="213"/>
      <c r="B237" s="237"/>
      <c r="C237" s="214"/>
      <c r="D237" s="214"/>
      <c r="E237" s="214"/>
      <c r="F237" s="305"/>
      <c r="G237" s="306"/>
      <c r="H237" s="306"/>
    </row>
    <row r="238" spans="1:8">
      <c r="A238" s="213" t="s">
        <v>373</v>
      </c>
      <c r="B238" s="237"/>
      <c r="C238" s="214" t="s">
        <v>374</v>
      </c>
      <c r="D238" s="214"/>
      <c r="E238" s="214"/>
      <c r="F238" s="305"/>
      <c r="G238" s="306"/>
      <c r="H238" s="306">
        <f>H148</f>
        <v>0</v>
      </c>
    </row>
    <row r="239" spans="1:8">
      <c r="A239" s="213"/>
      <c r="B239" s="237"/>
      <c r="C239" s="214"/>
      <c r="D239" s="214"/>
      <c r="E239" s="214"/>
      <c r="F239" s="305"/>
      <c r="G239" s="306"/>
      <c r="H239" s="306"/>
    </row>
    <row r="240" spans="1:8">
      <c r="A240" s="213" t="s">
        <v>390</v>
      </c>
      <c r="B240" s="237"/>
      <c r="C240" s="214" t="s">
        <v>391</v>
      </c>
      <c r="D240" s="214"/>
      <c r="E240" s="214"/>
      <c r="F240" s="305"/>
      <c r="G240" s="306"/>
      <c r="H240" s="306">
        <f>$H$167</f>
        <v>0</v>
      </c>
    </row>
    <row r="241" spans="1:8">
      <c r="A241" s="213"/>
      <c r="B241" s="237"/>
      <c r="C241" s="214"/>
      <c r="D241" s="214"/>
      <c r="E241" s="214"/>
      <c r="F241" s="305"/>
      <c r="G241" s="306"/>
      <c r="H241" s="306"/>
    </row>
    <row r="242" spans="1:8">
      <c r="A242" s="213" t="s">
        <v>399</v>
      </c>
      <c r="B242" s="237"/>
      <c r="C242" s="214" t="s">
        <v>425</v>
      </c>
      <c r="D242" s="214"/>
      <c r="E242" s="214"/>
      <c r="F242" s="305"/>
      <c r="G242" s="306"/>
      <c r="H242" s="306">
        <f>H182</f>
        <v>0</v>
      </c>
    </row>
    <row r="243" spans="1:8">
      <c r="A243" s="213"/>
      <c r="B243" s="237"/>
      <c r="C243" s="214"/>
      <c r="D243" s="214"/>
      <c r="E243" s="214"/>
      <c r="F243" s="305"/>
      <c r="G243" s="306"/>
      <c r="H243" s="306"/>
    </row>
    <row r="244" spans="1:8">
      <c r="A244" s="213" t="s">
        <v>404</v>
      </c>
      <c r="B244" s="237"/>
      <c r="C244" s="214" t="s">
        <v>405</v>
      </c>
      <c r="D244" s="214"/>
      <c r="E244" s="214"/>
      <c r="F244" s="305"/>
      <c r="G244" s="306"/>
      <c r="H244" s="306">
        <f>H202</f>
        <v>0</v>
      </c>
    </row>
    <row r="245" spans="1:8">
      <c r="A245" s="213"/>
      <c r="B245" s="237"/>
      <c r="C245" s="214"/>
      <c r="D245" s="214"/>
      <c r="E245" s="214"/>
      <c r="F245" s="305"/>
      <c r="G245" s="306"/>
      <c r="H245" s="306"/>
    </row>
    <row r="246" spans="1:8">
      <c r="A246" s="213" t="s">
        <v>412</v>
      </c>
      <c r="B246" s="237"/>
      <c r="C246" s="214" t="s">
        <v>426</v>
      </c>
      <c r="D246" s="214"/>
      <c r="E246" s="214"/>
      <c r="F246" s="305"/>
      <c r="G246" s="306"/>
      <c r="H246" s="306">
        <f>$H$225</f>
        <v>0</v>
      </c>
    </row>
    <row r="247" spans="1:8">
      <c r="A247" s="213"/>
      <c r="B247" s="237"/>
      <c r="C247" s="214"/>
      <c r="D247" s="214"/>
      <c r="E247" s="214"/>
      <c r="F247" s="305"/>
      <c r="G247" s="306"/>
      <c r="H247" s="306"/>
    </row>
    <row r="248" spans="1:8">
      <c r="A248" s="213" t="s">
        <v>427</v>
      </c>
      <c r="B248" s="237"/>
      <c r="C248" s="214" t="s">
        <v>428</v>
      </c>
      <c r="D248" s="214"/>
      <c r="E248" s="214"/>
      <c r="F248" s="305"/>
      <c r="G248" s="306"/>
      <c r="H248" s="306">
        <v>0</v>
      </c>
    </row>
    <row r="249" spans="1:8">
      <c r="A249" s="213"/>
      <c r="B249" s="237"/>
      <c r="C249" s="214"/>
      <c r="D249" s="214"/>
      <c r="E249" s="214"/>
      <c r="F249" s="305"/>
      <c r="G249" s="306"/>
      <c r="H249" s="306"/>
    </row>
    <row r="250" spans="1:8">
      <c r="A250" s="213" t="s">
        <v>429</v>
      </c>
      <c r="B250" s="237"/>
      <c r="C250" s="214" t="s">
        <v>430</v>
      </c>
      <c r="D250" s="214"/>
      <c r="E250" s="214"/>
      <c r="F250" s="305"/>
      <c r="G250" s="306"/>
      <c r="H250" s="306">
        <v>0</v>
      </c>
    </row>
    <row r="251" spans="1:8">
      <c r="A251" s="213"/>
      <c r="B251" s="237"/>
      <c r="C251" s="214"/>
      <c r="D251" s="214"/>
      <c r="E251" s="214"/>
      <c r="F251" s="214"/>
      <c r="G251" s="212"/>
      <c r="H251" s="306"/>
    </row>
    <row r="252" spans="1:8" ht="15.75" thickBot="1">
      <c r="A252" s="307"/>
      <c r="B252" s="308"/>
      <c r="C252" s="309" t="s">
        <v>431</v>
      </c>
      <c r="D252" s="309"/>
      <c r="E252" s="310" t="s">
        <v>432</v>
      </c>
      <c r="F252" s="311"/>
      <c r="G252" s="312"/>
      <c r="H252" s="432">
        <f>SUM(H233:H251)</f>
        <v>0</v>
      </c>
    </row>
    <row r="253" spans="1:8" ht="13.5" thickTop="1">
      <c r="A253" s="213"/>
      <c r="B253" s="237"/>
      <c r="C253" s="214"/>
      <c r="D253" s="214"/>
      <c r="E253" s="313"/>
      <c r="F253" s="314"/>
      <c r="G253" s="212"/>
      <c r="H253" s="212"/>
    </row>
    <row r="254" spans="1:8">
      <c r="A254" s="315"/>
      <c r="B254" s="316"/>
      <c r="C254" s="317" t="s">
        <v>433</v>
      </c>
      <c r="D254" s="318"/>
      <c r="E254" s="319"/>
      <c r="F254" s="319"/>
      <c r="G254" s="264"/>
      <c r="H254" s="264"/>
    </row>
    <row r="255" spans="1:8" ht="15">
      <c r="A255" s="200"/>
      <c r="B255" s="200"/>
      <c r="C255" s="201"/>
      <c r="D255" s="198"/>
      <c r="E255" s="198"/>
      <c r="F255" s="198"/>
      <c r="G255" s="199"/>
      <c r="H255" s="320"/>
    </row>
  </sheetData>
  <sheetProtection algorithmName="SHA-512" hashValue="6pVTmI3PJSiztkvh9oVQJDbhBNBmT2VtNN8OoPURzjJIP70B+rjZufActJVY3vFEHfqykquH1LG9b38zUStbZg==" saltValue="aziBi8lVaupfJfNf5I0ADg==" spinCount="100000" sheet="1" objects="1" scenarios="1"/>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topLeftCell="A62" zoomScaleNormal="100" zoomScaleSheetLayoutView="90" workbookViewId="0">
      <selection activeCell="F95" sqref="F95"/>
    </sheetView>
  </sheetViews>
  <sheetFormatPr defaultRowHeight="12.75"/>
  <cols>
    <col min="1" max="1" width="3.85546875" customWidth="1"/>
    <col min="2" max="2" width="39.42578125" customWidth="1"/>
    <col min="3" max="3" width="6.28515625" customWidth="1"/>
    <col min="4" max="4" width="7.85546875" customWidth="1"/>
    <col min="5" max="6" width="11.85546875" customWidth="1"/>
  </cols>
  <sheetData>
    <row r="1" spans="1:11" ht="16.5" thickBot="1">
      <c r="A1" s="436"/>
      <c r="B1" s="459" t="s">
        <v>434</v>
      </c>
      <c r="C1" s="459"/>
      <c r="D1" s="459"/>
      <c r="E1" s="459"/>
      <c r="F1" s="437"/>
    </row>
    <row r="2" spans="1:11">
      <c r="A2" s="321"/>
      <c r="B2" s="322"/>
      <c r="C2" s="323"/>
      <c r="D2" s="324"/>
      <c r="E2" s="325"/>
      <c r="F2" s="325"/>
    </row>
    <row r="3" spans="1:11" ht="76.5">
      <c r="A3" s="321"/>
      <c r="B3" s="326" t="s">
        <v>435</v>
      </c>
      <c r="C3" s="323"/>
      <c r="D3" s="324"/>
      <c r="E3" s="325"/>
      <c r="F3" s="325"/>
    </row>
    <row r="4" spans="1:11">
      <c r="A4" s="321"/>
      <c r="B4" s="322"/>
      <c r="C4" s="323"/>
      <c r="D4" s="324"/>
      <c r="E4" s="325"/>
      <c r="F4" s="325"/>
    </row>
    <row r="5" spans="1:11">
      <c r="A5" s="321"/>
      <c r="B5" s="327" t="s">
        <v>436</v>
      </c>
      <c r="C5" s="323"/>
      <c r="D5" s="324"/>
      <c r="E5" s="325"/>
      <c r="F5" s="325"/>
    </row>
    <row r="6" spans="1:11">
      <c r="A6" s="328"/>
      <c r="B6" s="329"/>
      <c r="C6" s="330" t="s">
        <v>437</v>
      </c>
      <c r="D6" s="331" t="s">
        <v>438</v>
      </c>
      <c r="E6" s="332" t="s">
        <v>439</v>
      </c>
      <c r="F6" s="332" t="s">
        <v>440</v>
      </c>
    </row>
    <row r="7" spans="1:11">
      <c r="A7" s="333"/>
      <c r="B7" s="333"/>
      <c r="C7" s="334"/>
      <c r="D7" s="335"/>
      <c r="E7" s="336"/>
      <c r="F7" s="336"/>
    </row>
    <row r="8" spans="1:11">
      <c r="A8" s="337" t="s">
        <v>62</v>
      </c>
      <c r="B8" s="322" t="s">
        <v>441</v>
      </c>
      <c r="C8" s="338"/>
      <c r="D8" s="339"/>
      <c r="E8" s="340"/>
      <c r="F8" s="340"/>
    </row>
    <row r="9" spans="1:11" ht="63.75">
      <c r="A9" s="337"/>
      <c r="B9" s="341" t="s">
        <v>442</v>
      </c>
      <c r="C9" s="342"/>
      <c r="D9" s="343"/>
      <c r="E9" s="344"/>
      <c r="F9" s="344"/>
    </row>
    <row r="10" spans="1:11" ht="51">
      <c r="A10" s="337"/>
      <c r="B10" s="341" t="s">
        <v>443</v>
      </c>
      <c r="C10" s="342" t="s">
        <v>13</v>
      </c>
      <c r="D10" s="343">
        <v>9</v>
      </c>
      <c r="E10" s="344"/>
      <c r="F10" s="344">
        <f>D10*E10</f>
        <v>0</v>
      </c>
    </row>
    <row r="11" spans="1:11">
      <c r="A11" s="337"/>
      <c r="B11" s="341"/>
      <c r="C11" s="342"/>
      <c r="D11" s="343"/>
      <c r="E11" s="344"/>
      <c r="F11" s="344"/>
      <c r="K11" s="419"/>
    </row>
    <row r="12" spans="1:11">
      <c r="A12" s="345" t="s">
        <v>63</v>
      </c>
      <c r="B12" s="346" t="s">
        <v>444</v>
      </c>
      <c r="C12" s="347"/>
      <c r="D12" s="348"/>
      <c r="E12" s="349"/>
      <c r="F12" s="349"/>
    </row>
    <row r="13" spans="1:11" ht="78" customHeight="1">
      <c r="A13" s="345"/>
      <c r="B13" s="350" t="s">
        <v>445</v>
      </c>
      <c r="C13" s="347"/>
      <c r="D13" s="348"/>
      <c r="E13" s="349"/>
      <c r="F13" s="349"/>
    </row>
    <row r="14" spans="1:11" ht="101.25" customHeight="1">
      <c r="A14" s="345"/>
      <c r="B14" s="350" t="s">
        <v>446</v>
      </c>
      <c r="C14" s="347" t="s">
        <v>13</v>
      </c>
      <c r="D14" s="348">
        <v>2</v>
      </c>
      <c r="E14" s="349"/>
      <c r="F14" s="349">
        <f>D14*E14</f>
        <v>0</v>
      </c>
    </row>
    <row r="15" spans="1:11">
      <c r="A15" s="345"/>
      <c r="B15" s="350"/>
      <c r="C15" s="347"/>
      <c r="D15" s="348"/>
      <c r="E15" s="349"/>
      <c r="F15" s="349"/>
    </row>
    <row r="16" spans="1:11" ht="38.25">
      <c r="A16" s="345" t="s">
        <v>64</v>
      </c>
      <c r="B16" s="346" t="s">
        <v>447</v>
      </c>
      <c r="C16" s="347"/>
      <c r="D16" s="348"/>
      <c r="E16" s="349"/>
      <c r="F16" s="349"/>
    </row>
    <row r="17" spans="1:6" ht="74.25" customHeight="1">
      <c r="A17" s="345"/>
      <c r="B17" s="350" t="s">
        <v>445</v>
      </c>
      <c r="C17" s="347"/>
      <c r="D17" s="348"/>
      <c r="E17" s="349"/>
      <c r="F17" s="349"/>
    </row>
    <row r="18" spans="1:6" ht="104.25" customHeight="1">
      <c r="A18" s="345"/>
      <c r="B18" s="350" t="s">
        <v>446</v>
      </c>
      <c r="C18" s="347" t="s">
        <v>13</v>
      </c>
      <c r="D18" s="348">
        <v>3</v>
      </c>
      <c r="E18" s="349"/>
      <c r="F18" s="349">
        <f>D18*E18</f>
        <v>0</v>
      </c>
    </row>
    <row r="19" spans="1:6">
      <c r="A19" s="345"/>
      <c r="B19" s="350"/>
      <c r="C19" s="347"/>
      <c r="D19" s="348"/>
      <c r="E19" s="349"/>
      <c r="F19" s="349"/>
    </row>
    <row r="20" spans="1:6">
      <c r="A20" s="345" t="s">
        <v>65</v>
      </c>
      <c r="B20" s="346" t="s">
        <v>448</v>
      </c>
      <c r="C20" s="342"/>
      <c r="D20" s="343"/>
      <c r="E20" s="344"/>
      <c r="F20" s="344"/>
    </row>
    <row r="21" spans="1:6" ht="51">
      <c r="A21" s="345"/>
      <c r="B21" s="351" t="s">
        <v>449</v>
      </c>
      <c r="C21" s="342"/>
      <c r="D21" s="343"/>
      <c r="E21" s="344"/>
      <c r="F21" s="344"/>
    </row>
    <row r="22" spans="1:6" ht="51">
      <c r="A22" s="345"/>
      <c r="B22" s="350" t="s">
        <v>450</v>
      </c>
      <c r="C22" s="342" t="s">
        <v>13</v>
      </c>
      <c r="D22" s="343">
        <v>1</v>
      </c>
      <c r="E22" s="344"/>
      <c r="F22" s="344">
        <f>D22*E22</f>
        <v>0</v>
      </c>
    </row>
    <row r="23" spans="1:6" ht="15">
      <c r="A23" s="345"/>
      <c r="B23" s="350"/>
      <c r="C23" s="352"/>
      <c r="D23" s="352"/>
      <c r="E23" s="353"/>
      <c r="F23" s="353"/>
    </row>
    <row r="24" spans="1:6">
      <c r="A24" s="345" t="s">
        <v>279</v>
      </c>
      <c r="B24" s="346" t="s">
        <v>451</v>
      </c>
      <c r="C24" s="342"/>
      <c r="D24" s="343"/>
      <c r="E24" s="344"/>
      <c r="F24" s="344"/>
    </row>
    <row r="25" spans="1:6" ht="38.25">
      <c r="A25" s="345"/>
      <c r="B25" s="351" t="s">
        <v>452</v>
      </c>
      <c r="C25" s="342" t="s">
        <v>13</v>
      </c>
      <c r="D25" s="343">
        <v>1</v>
      </c>
      <c r="E25" s="344"/>
      <c r="F25" s="344">
        <f>D25*E25</f>
        <v>0</v>
      </c>
    </row>
    <row r="26" spans="1:6" ht="38.25">
      <c r="A26" s="345"/>
      <c r="B26" s="351" t="s">
        <v>453</v>
      </c>
      <c r="C26" s="342" t="s">
        <v>13</v>
      </c>
      <c r="D26" s="343">
        <v>2</v>
      </c>
      <c r="E26" s="344"/>
      <c r="F26" s="344">
        <f>D26*E26</f>
        <v>0</v>
      </c>
    </row>
    <row r="27" spans="1:6" ht="38.25">
      <c r="A27" s="345"/>
      <c r="B27" s="351" t="s">
        <v>454</v>
      </c>
      <c r="C27" s="342" t="s">
        <v>13</v>
      </c>
      <c r="D27" s="343">
        <v>3</v>
      </c>
      <c r="E27" s="344"/>
      <c r="F27" s="344">
        <f>D27*E27</f>
        <v>0</v>
      </c>
    </row>
    <row r="28" spans="1:6">
      <c r="A28" s="345"/>
      <c r="B28" s="350"/>
      <c r="C28" s="347"/>
      <c r="D28" s="348"/>
      <c r="E28" s="349"/>
      <c r="F28" s="349"/>
    </row>
    <row r="29" spans="1:6">
      <c r="A29" s="345"/>
      <c r="B29" s="350" t="s">
        <v>455</v>
      </c>
      <c r="C29" s="347"/>
      <c r="D29" s="348"/>
      <c r="E29" s="349"/>
      <c r="F29" s="349"/>
    </row>
    <row r="30" spans="1:6" ht="13.5" thickBot="1">
      <c r="A30" s="345"/>
      <c r="B30" s="350" t="s">
        <v>456</v>
      </c>
      <c r="C30" s="347"/>
      <c r="D30" s="348"/>
      <c r="E30" s="354"/>
      <c r="F30" s="349"/>
    </row>
    <row r="31" spans="1:6">
      <c r="A31" s="355"/>
      <c r="B31" s="356"/>
      <c r="C31" s="357"/>
      <c r="D31" s="358"/>
      <c r="E31" s="359"/>
      <c r="F31" s="360">
        <f>SUM(F9:F30)</f>
        <v>0</v>
      </c>
    </row>
    <row r="32" spans="1:6">
      <c r="A32" s="321"/>
      <c r="B32" s="327" t="s">
        <v>457</v>
      </c>
      <c r="C32" s="323"/>
      <c r="D32" s="324"/>
      <c r="E32" s="325"/>
      <c r="F32" s="325"/>
    </row>
    <row r="33" spans="1:6">
      <c r="A33" s="328"/>
      <c r="B33" s="329"/>
      <c r="C33" s="330" t="s">
        <v>437</v>
      </c>
      <c r="D33" s="331" t="s">
        <v>438</v>
      </c>
      <c r="E33" s="332"/>
      <c r="F33" s="332" t="s">
        <v>440</v>
      </c>
    </row>
    <row r="34" spans="1:6">
      <c r="A34" s="361"/>
      <c r="B34" s="362"/>
      <c r="C34" s="334"/>
      <c r="D34" s="363"/>
      <c r="E34" s="364"/>
      <c r="F34" s="364"/>
    </row>
    <row r="35" spans="1:6" ht="38.25">
      <c r="A35" s="365" t="s">
        <v>62</v>
      </c>
      <c r="B35" s="366" t="s">
        <v>458</v>
      </c>
      <c r="C35" s="367"/>
      <c r="D35" s="368"/>
      <c r="E35" s="364"/>
      <c r="F35" s="364"/>
    </row>
    <row r="36" spans="1:6">
      <c r="A36" s="361"/>
      <c r="B36" s="369" t="s">
        <v>459</v>
      </c>
      <c r="C36" s="367" t="s">
        <v>302</v>
      </c>
      <c r="D36" s="368">
        <v>62</v>
      </c>
      <c r="E36" s="349"/>
      <c r="F36" s="349">
        <f>D36*E36</f>
        <v>0</v>
      </c>
    </row>
    <row r="37" spans="1:6">
      <c r="A37" s="361"/>
      <c r="B37" s="369" t="s">
        <v>460</v>
      </c>
      <c r="C37" s="367" t="s">
        <v>302</v>
      </c>
      <c r="D37" s="368">
        <v>14</v>
      </c>
      <c r="E37" s="349"/>
      <c r="F37" s="349">
        <f>D37*E37</f>
        <v>0</v>
      </c>
    </row>
    <row r="38" spans="1:6">
      <c r="A38" s="361"/>
      <c r="B38" s="369" t="s">
        <v>461</v>
      </c>
      <c r="C38" s="367" t="s">
        <v>302</v>
      </c>
      <c r="D38" s="368">
        <v>14</v>
      </c>
      <c r="E38" s="349"/>
      <c r="F38" s="349">
        <f>D38*E38</f>
        <v>0</v>
      </c>
    </row>
    <row r="39" spans="1:6">
      <c r="A39" s="361"/>
      <c r="B39" s="369" t="s">
        <v>462</v>
      </c>
      <c r="C39" s="367" t="s">
        <v>302</v>
      </c>
      <c r="D39" s="368">
        <v>28</v>
      </c>
      <c r="E39" s="349"/>
      <c r="F39" s="349">
        <f>D39*E39</f>
        <v>0</v>
      </c>
    </row>
    <row r="40" spans="1:6">
      <c r="A40" s="361"/>
      <c r="B40" s="369" t="s">
        <v>463</v>
      </c>
      <c r="C40" s="367" t="s">
        <v>302</v>
      </c>
      <c r="D40" s="368">
        <v>34</v>
      </c>
      <c r="E40" s="349"/>
      <c r="F40" s="349">
        <f>D40*E40</f>
        <v>0</v>
      </c>
    </row>
    <row r="41" spans="1:6">
      <c r="A41" s="361"/>
      <c r="B41" s="369"/>
      <c r="C41" s="367"/>
      <c r="D41" s="368"/>
      <c r="E41" s="349"/>
      <c r="F41" s="349"/>
    </row>
    <row r="42" spans="1:6">
      <c r="A42" s="365" t="s">
        <v>63</v>
      </c>
      <c r="B42" s="370" t="s">
        <v>464</v>
      </c>
      <c r="C42" s="367"/>
      <c r="D42" s="368"/>
      <c r="E42" s="349"/>
      <c r="F42" s="349"/>
    </row>
    <row r="43" spans="1:6">
      <c r="A43" s="361"/>
      <c r="B43" s="369" t="s">
        <v>459</v>
      </c>
      <c r="C43" s="367" t="s">
        <v>13</v>
      </c>
      <c r="D43" s="368">
        <v>1</v>
      </c>
      <c r="E43" s="349"/>
      <c r="F43" s="349">
        <f t="shared" ref="F43:F48" si="0">D43*E43</f>
        <v>0</v>
      </c>
    </row>
    <row r="44" spans="1:6">
      <c r="A44" s="361"/>
      <c r="B44" s="369" t="s">
        <v>465</v>
      </c>
      <c r="C44" s="367" t="s">
        <v>13</v>
      </c>
      <c r="D44" s="368">
        <v>1</v>
      </c>
      <c r="E44" s="349"/>
      <c r="F44" s="349">
        <f t="shared" si="0"/>
        <v>0</v>
      </c>
    </row>
    <row r="45" spans="1:6">
      <c r="A45" s="361"/>
      <c r="B45" s="369" t="s">
        <v>460</v>
      </c>
      <c r="C45" s="367" t="s">
        <v>13</v>
      </c>
      <c r="D45" s="368">
        <v>1</v>
      </c>
      <c r="E45" s="349"/>
      <c r="F45" s="349">
        <f t="shared" si="0"/>
        <v>0</v>
      </c>
    </row>
    <row r="46" spans="1:6">
      <c r="A46" s="361"/>
      <c r="B46" s="369" t="s">
        <v>461</v>
      </c>
      <c r="C46" s="367" t="s">
        <v>13</v>
      </c>
      <c r="D46" s="368">
        <v>1</v>
      </c>
      <c r="E46" s="349"/>
      <c r="F46" s="349">
        <f t="shared" si="0"/>
        <v>0</v>
      </c>
    </row>
    <row r="47" spans="1:6">
      <c r="A47" s="361"/>
      <c r="B47" s="369" t="s">
        <v>462</v>
      </c>
      <c r="C47" s="367" t="s">
        <v>13</v>
      </c>
      <c r="D47" s="368">
        <v>1</v>
      </c>
      <c r="E47" s="349"/>
      <c r="F47" s="349">
        <f t="shared" si="0"/>
        <v>0</v>
      </c>
    </row>
    <row r="48" spans="1:6">
      <c r="A48" s="361"/>
      <c r="B48" s="369" t="s">
        <v>463</v>
      </c>
      <c r="C48" s="367" t="s">
        <v>13</v>
      </c>
      <c r="D48" s="368">
        <v>1</v>
      </c>
      <c r="E48" s="349"/>
      <c r="F48" s="349">
        <f t="shared" si="0"/>
        <v>0</v>
      </c>
    </row>
    <row r="49" spans="1:6">
      <c r="A49" s="361"/>
      <c r="B49" s="369"/>
      <c r="C49" s="367"/>
      <c r="D49" s="368"/>
      <c r="E49" s="349"/>
      <c r="F49" s="349"/>
    </row>
    <row r="50" spans="1:6">
      <c r="A50" s="365" t="s">
        <v>64</v>
      </c>
      <c r="B50" s="371" t="s">
        <v>466</v>
      </c>
      <c r="C50" s="372" t="s">
        <v>13</v>
      </c>
      <c r="D50" s="373">
        <v>1</v>
      </c>
      <c r="E50" s="349"/>
      <c r="F50" s="349">
        <f>D50*E50</f>
        <v>0</v>
      </c>
    </row>
    <row r="51" spans="1:6">
      <c r="A51" s="365"/>
      <c r="B51" s="374"/>
      <c r="C51" s="372"/>
      <c r="D51" s="373"/>
      <c r="E51" s="349"/>
      <c r="F51" s="349"/>
    </row>
    <row r="52" spans="1:6" ht="38.25">
      <c r="A52" s="375" t="s">
        <v>65</v>
      </c>
      <c r="B52" s="376" t="s">
        <v>467</v>
      </c>
      <c r="C52" s="377" t="s">
        <v>13</v>
      </c>
      <c r="D52" s="363">
        <v>1</v>
      </c>
      <c r="E52" s="349"/>
      <c r="F52" s="349">
        <f>D52*E52</f>
        <v>0</v>
      </c>
    </row>
    <row r="53" spans="1:6">
      <c r="A53" s="375"/>
      <c r="B53" s="376"/>
      <c r="C53" s="334"/>
      <c r="D53" s="363"/>
      <c r="E53" s="349"/>
      <c r="F53" s="349"/>
    </row>
    <row r="54" spans="1:6" ht="25.5">
      <c r="A54" s="375" t="s">
        <v>279</v>
      </c>
      <c r="B54" s="324" t="s">
        <v>468</v>
      </c>
      <c r="C54" s="361"/>
      <c r="D54" s="361"/>
      <c r="E54" s="364"/>
      <c r="F54" s="364"/>
    </row>
    <row r="55" spans="1:6">
      <c r="A55" s="375"/>
      <c r="B55" s="339" t="s">
        <v>469</v>
      </c>
      <c r="C55" s="342" t="s">
        <v>13</v>
      </c>
      <c r="D55" s="343">
        <v>2</v>
      </c>
      <c r="E55" s="349"/>
      <c r="F55" s="349">
        <f>D55*E55</f>
        <v>0</v>
      </c>
    </row>
    <row r="56" spans="1:6">
      <c r="A56" s="375"/>
      <c r="B56" s="339" t="s">
        <v>470</v>
      </c>
      <c r="C56" s="342" t="s">
        <v>13</v>
      </c>
      <c r="D56" s="343">
        <v>2</v>
      </c>
      <c r="E56" s="349"/>
      <c r="F56" s="349">
        <f>D56*E56</f>
        <v>0</v>
      </c>
    </row>
    <row r="57" spans="1:6">
      <c r="A57" s="375"/>
      <c r="B57" s="339" t="s">
        <v>471</v>
      </c>
      <c r="C57" s="342" t="s">
        <v>13</v>
      </c>
      <c r="D57" s="343">
        <v>2</v>
      </c>
      <c r="E57" s="349"/>
      <c r="F57" s="349">
        <f>D57*E57</f>
        <v>0</v>
      </c>
    </row>
    <row r="58" spans="1:6">
      <c r="A58" s="375"/>
      <c r="B58" s="324"/>
      <c r="C58" s="361"/>
      <c r="D58" s="361"/>
      <c r="E58" s="364"/>
      <c r="F58" s="364"/>
    </row>
    <row r="59" spans="1:6" ht="38.25">
      <c r="A59" s="375" t="s">
        <v>66</v>
      </c>
      <c r="B59" s="324" t="s">
        <v>472</v>
      </c>
      <c r="C59" s="342" t="s">
        <v>13</v>
      </c>
      <c r="D59" s="343">
        <v>2</v>
      </c>
      <c r="E59" s="349"/>
      <c r="F59" s="349">
        <f>D59*E59</f>
        <v>0</v>
      </c>
    </row>
    <row r="60" spans="1:6">
      <c r="A60" s="321"/>
      <c r="B60" s="341"/>
      <c r="C60" s="342"/>
      <c r="D60" s="343"/>
      <c r="E60" s="349"/>
      <c r="F60" s="349"/>
    </row>
    <row r="61" spans="1:6" ht="63.75">
      <c r="A61" s="375" t="s">
        <v>67</v>
      </c>
      <c r="B61" s="324" t="s">
        <v>473</v>
      </c>
      <c r="C61" s="342" t="s">
        <v>13</v>
      </c>
      <c r="D61" s="343">
        <v>1</v>
      </c>
      <c r="E61" s="349"/>
      <c r="F61" s="349">
        <f>D61*E61</f>
        <v>0</v>
      </c>
    </row>
    <row r="62" spans="1:6">
      <c r="A62" s="321"/>
      <c r="B62" s="341"/>
      <c r="C62" s="342"/>
      <c r="D62" s="343"/>
      <c r="E62" s="349"/>
      <c r="F62" s="349"/>
    </row>
    <row r="63" spans="1:6">
      <c r="A63" s="338" t="s">
        <v>292</v>
      </c>
      <c r="B63" s="324" t="s">
        <v>474</v>
      </c>
      <c r="C63" s="377" t="s">
        <v>13</v>
      </c>
      <c r="D63" s="363">
        <v>1</v>
      </c>
      <c r="E63" s="349"/>
      <c r="F63" s="349">
        <f>D63*E63</f>
        <v>0</v>
      </c>
    </row>
    <row r="64" spans="1:6">
      <c r="A64" s="338"/>
      <c r="B64" s="324"/>
      <c r="C64" s="377"/>
      <c r="D64" s="363"/>
      <c r="E64" s="349"/>
      <c r="F64" s="349"/>
    </row>
    <row r="65" spans="1:6">
      <c r="A65" s="338" t="s">
        <v>294</v>
      </c>
      <c r="B65" s="324" t="s">
        <v>475</v>
      </c>
      <c r="C65" s="377" t="s">
        <v>13</v>
      </c>
      <c r="D65" s="363">
        <v>1</v>
      </c>
      <c r="E65" s="349"/>
      <c r="F65" s="349">
        <f>D65*E65</f>
        <v>0</v>
      </c>
    </row>
    <row r="66" spans="1:6">
      <c r="A66" s="338"/>
      <c r="B66" s="324"/>
      <c r="C66" s="377"/>
      <c r="D66" s="363"/>
      <c r="E66" s="349"/>
      <c r="F66" s="349"/>
    </row>
    <row r="67" spans="1:6" ht="13.5" thickBot="1">
      <c r="A67" s="378" t="s">
        <v>327</v>
      </c>
      <c r="B67" s="379" t="s">
        <v>476</v>
      </c>
      <c r="C67" s="377" t="s">
        <v>13</v>
      </c>
      <c r="D67" s="380">
        <v>1</v>
      </c>
      <c r="E67" s="349"/>
      <c r="F67" s="349">
        <f>D67*E67</f>
        <v>0</v>
      </c>
    </row>
    <row r="68" spans="1:6">
      <c r="A68" s="355"/>
      <c r="B68" s="356"/>
      <c r="C68" s="357"/>
      <c r="D68" s="358"/>
      <c r="E68" s="359" t="s">
        <v>365</v>
      </c>
      <c r="F68" s="360">
        <f>SUM(F36:F67)</f>
        <v>0</v>
      </c>
    </row>
    <row r="69" spans="1:6">
      <c r="A69" s="381"/>
      <c r="B69" s="382"/>
      <c r="C69" s="383"/>
      <c r="D69" s="384"/>
      <c r="E69" s="385"/>
      <c r="F69" s="385"/>
    </row>
    <row r="70" spans="1:6">
      <c r="A70" s="321"/>
      <c r="B70" s="327" t="s">
        <v>477</v>
      </c>
      <c r="C70" s="323"/>
      <c r="D70" s="324"/>
      <c r="E70" s="325"/>
      <c r="F70" s="325"/>
    </row>
    <row r="71" spans="1:6">
      <c r="A71" s="328"/>
      <c r="B71" s="329"/>
      <c r="C71" s="330" t="s">
        <v>437</v>
      </c>
      <c r="D71" s="331" t="s">
        <v>438</v>
      </c>
      <c r="E71" s="332" t="s">
        <v>439</v>
      </c>
      <c r="F71" s="332" t="s">
        <v>440</v>
      </c>
    </row>
    <row r="72" spans="1:6">
      <c r="A72" s="361"/>
      <c r="B72" s="362"/>
      <c r="C72" s="334"/>
      <c r="D72" s="363"/>
      <c r="E72" s="364"/>
      <c r="F72" s="364"/>
    </row>
    <row r="73" spans="1:6" ht="25.5">
      <c r="A73" s="375" t="s">
        <v>62</v>
      </c>
      <c r="B73" s="376" t="s">
        <v>478</v>
      </c>
      <c r="C73" s="377"/>
      <c r="D73" s="363"/>
      <c r="E73" s="349"/>
      <c r="F73" s="349"/>
    </row>
    <row r="74" spans="1:6">
      <c r="A74" s="375"/>
      <c r="B74" s="376" t="s">
        <v>479</v>
      </c>
      <c r="C74" s="377" t="s">
        <v>302</v>
      </c>
      <c r="D74" s="363">
        <v>28</v>
      </c>
      <c r="E74" s="349"/>
      <c r="F74" s="349">
        <f>D74*E74</f>
        <v>0</v>
      </c>
    </row>
    <row r="75" spans="1:6">
      <c r="A75" s="375"/>
      <c r="B75" s="376" t="s">
        <v>480</v>
      </c>
      <c r="C75" s="377" t="s">
        <v>302</v>
      </c>
      <c r="D75" s="363">
        <v>9</v>
      </c>
      <c r="E75" s="349"/>
      <c r="F75" s="349">
        <f>D75*E75</f>
        <v>0</v>
      </c>
    </row>
    <row r="76" spans="1:6">
      <c r="A76" s="375"/>
      <c r="B76" s="376" t="s">
        <v>481</v>
      </c>
      <c r="C76" s="377" t="s">
        <v>302</v>
      </c>
      <c r="D76" s="363">
        <v>6</v>
      </c>
      <c r="E76" s="349"/>
      <c r="F76" s="349">
        <f>D76*E76</f>
        <v>0</v>
      </c>
    </row>
    <row r="77" spans="1:6" ht="25.5">
      <c r="A77" s="375"/>
      <c r="B77" s="376" t="s">
        <v>482</v>
      </c>
      <c r="C77" s="377"/>
      <c r="D77" s="363"/>
      <c r="E77" s="349"/>
      <c r="F77" s="349"/>
    </row>
    <row r="78" spans="1:6">
      <c r="A78" s="375"/>
      <c r="B78" s="376"/>
      <c r="C78" s="377"/>
      <c r="D78" s="363"/>
      <c r="E78" s="349"/>
      <c r="F78" s="349"/>
    </row>
    <row r="79" spans="1:6" ht="38.25">
      <c r="A79" s="375" t="s">
        <v>63</v>
      </c>
      <c r="B79" s="376" t="s">
        <v>483</v>
      </c>
      <c r="C79" s="377" t="s">
        <v>8</v>
      </c>
      <c r="D79" s="363">
        <v>5</v>
      </c>
      <c r="E79" s="349"/>
      <c r="F79" s="349">
        <f>D79*E79</f>
        <v>0</v>
      </c>
    </row>
    <row r="80" spans="1:6">
      <c r="A80" s="375"/>
      <c r="B80" s="376"/>
      <c r="C80" s="377"/>
      <c r="D80" s="363"/>
      <c r="E80" s="349"/>
      <c r="F80" s="349"/>
    </row>
    <row r="81" spans="1:6" ht="25.5">
      <c r="A81" s="375" t="s">
        <v>64</v>
      </c>
      <c r="B81" s="386" t="s">
        <v>484</v>
      </c>
      <c r="C81" s="377" t="s">
        <v>13</v>
      </c>
      <c r="D81" s="363">
        <v>1</v>
      </c>
      <c r="E81" s="349"/>
      <c r="F81" s="349">
        <f>D81*E81</f>
        <v>0</v>
      </c>
    </row>
    <row r="82" spans="1:6">
      <c r="A82" s="375"/>
      <c r="B82" s="376"/>
      <c r="C82" s="377"/>
      <c r="D82" s="363"/>
      <c r="E82" s="349"/>
      <c r="F82" s="349"/>
    </row>
    <row r="83" spans="1:6">
      <c r="A83" s="375" t="s">
        <v>65</v>
      </c>
      <c r="B83" s="324" t="s">
        <v>485</v>
      </c>
      <c r="C83" s="361"/>
      <c r="D83" s="361"/>
      <c r="E83" s="364"/>
      <c r="F83" s="364"/>
    </row>
    <row r="84" spans="1:6">
      <c r="A84" s="375"/>
      <c r="B84" s="339" t="s">
        <v>486</v>
      </c>
      <c r="C84" s="377" t="s">
        <v>302</v>
      </c>
      <c r="D84" s="363">
        <v>0</v>
      </c>
      <c r="E84" s="349"/>
      <c r="F84" s="349">
        <f>D84*E84</f>
        <v>0</v>
      </c>
    </row>
    <row r="85" spans="1:6">
      <c r="A85" s="375"/>
      <c r="B85" s="324"/>
      <c r="C85" s="377"/>
      <c r="D85" s="363"/>
      <c r="E85" s="349"/>
      <c r="F85" s="349"/>
    </row>
    <row r="86" spans="1:6">
      <c r="A86" s="338" t="s">
        <v>279</v>
      </c>
      <c r="B86" s="324" t="s">
        <v>474</v>
      </c>
      <c r="C86" s="377" t="s">
        <v>13</v>
      </c>
      <c r="D86" s="363">
        <v>1</v>
      </c>
      <c r="E86" s="349"/>
      <c r="F86" s="349">
        <f>D86*E86</f>
        <v>0</v>
      </c>
    </row>
    <row r="87" spans="1:6">
      <c r="A87" s="375"/>
      <c r="B87" s="376"/>
      <c r="C87" s="377"/>
      <c r="D87" s="363"/>
      <c r="E87" s="349"/>
      <c r="F87" s="349"/>
    </row>
    <row r="88" spans="1:6">
      <c r="A88" s="337" t="s">
        <v>66</v>
      </c>
      <c r="B88" s="322" t="s">
        <v>487</v>
      </c>
      <c r="C88" s="377" t="s">
        <v>13</v>
      </c>
      <c r="D88" s="363">
        <v>1</v>
      </c>
      <c r="E88" s="349"/>
      <c r="F88" s="349">
        <f>D88*E88</f>
        <v>0</v>
      </c>
    </row>
    <row r="89" spans="1:6">
      <c r="A89" s="375"/>
      <c r="B89" s="376"/>
      <c r="C89" s="377"/>
      <c r="D89" s="363"/>
      <c r="E89" s="349"/>
      <c r="F89" s="349"/>
    </row>
    <row r="90" spans="1:6" ht="13.5" thickBot="1">
      <c r="A90" s="378" t="s">
        <v>67</v>
      </c>
      <c r="B90" s="379" t="s">
        <v>476</v>
      </c>
      <c r="C90" s="377" t="s">
        <v>13</v>
      </c>
      <c r="D90" s="363">
        <v>1</v>
      </c>
      <c r="E90" s="349"/>
      <c r="F90" s="349">
        <f>D90*E90</f>
        <v>0</v>
      </c>
    </row>
    <row r="91" spans="1:6">
      <c r="A91" s="355"/>
      <c r="B91" s="356"/>
      <c r="C91" s="357"/>
      <c r="D91" s="358"/>
      <c r="E91" s="359" t="s">
        <v>365</v>
      </c>
      <c r="F91" s="360">
        <f>SUM(F73:F90)</f>
        <v>0</v>
      </c>
    </row>
    <row r="92" spans="1:6">
      <c r="A92" s="375"/>
      <c r="B92" s="376"/>
      <c r="C92" s="334"/>
      <c r="D92" s="363"/>
      <c r="E92" s="364"/>
      <c r="F92" s="364"/>
    </row>
    <row r="93" spans="1:6">
      <c r="A93" s="387"/>
      <c r="B93" s="374"/>
      <c r="C93" s="372"/>
      <c r="D93" s="373"/>
      <c r="E93" s="388"/>
      <c r="F93" s="388"/>
    </row>
    <row r="94" spans="1:6">
      <c r="A94" s="389"/>
      <c r="B94" s="390"/>
      <c r="C94" s="391"/>
      <c r="D94" s="392"/>
      <c r="E94" s="393" t="s">
        <v>488</v>
      </c>
      <c r="F94" s="394">
        <f>F91+F68+F31</f>
        <v>0</v>
      </c>
    </row>
    <row r="95" spans="1:6">
      <c r="A95" s="381"/>
      <c r="B95" s="382"/>
      <c r="C95" s="383"/>
      <c r="D95" s="384"/>
      <c r="E95" s="385"/>
      <c r="F95" s="385"/>
    </row>
    <row r="96" spans="1:6" ht="25.5">
      <c r="A96" s="381"/>
      <c r="B96" s="395" t="s">
        <v>489</v>
      </c>
      <c r="C96" s="383"/>
      <c r="D96" s="384"/>
      <c r="E96" s="385"/>
      <c r="F96" s="385"/>
    </row>
    <row r="97" spans="1:6" ht="38.25">
      <c r="A97" s="381"/>
      <c r="B97" s="395" t="s">
        <v>490</v>
      </c>
      <c r="C97" s="383"/>
      <c r="D97" s="384"/>
      <c r="E97" s="385"/>
      <c r="F97" s="385"/>
    </row>
  </sheetData>
  <sheetProtection algorithmName="SHA-512" hashValue="bJ/3lunUcUz/zlwUTiCm8426c9TyW98GwL2S8Z6ozBDhKhWtEWXdWC9m8TlULFT7wn75UIuoKb6XpelUhNa5Ew==" saltValue="mSOex2tmmDrW/KebVYBTeQ==" spinCount="100000" sheet="1" objects="1" scenarios="1"/>
  <mergeCells count="1">
    <mergeCell ref="B1:E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Normal="100" workbookViewId="0">
      <selection activeCell="O14" sqref="O14"/>
    </sheetView>
  </sheetViews>
  <sheetFormatPr defaultRowHeight="12.75"/>
  <cols>
    <col min="1" max="1" width="5" customWidth="1"/>
    <col min="2" max="2" width="37.42578125" customWidth="1"/>
    <col min="3" max="3" width="7.85546875" customWidth="1"/>
    <col min="5" max="5" width="12.140625" customWidth="1"/>
    <col min="6" max="6" width="12.5703125" customWidth="1"/>
  </cols>
  <sheetData>
    <row r="1" spans="1:6" ht="19.5" thickBot="1">
      <c r="A1" s="460" t="s">
        <v>491</v>
      </c>
      <c r="B1" s="461"/>
      <c r="C1" s="461"/>
      <c r="D1" s="461"/>
      <c r="E1" s="461"/>
      <c r="F1" s="462"/>
    </row>
    <row r="2" spans="1:6">
      <c r="A2" s="321"/>
      <c r="B2" s="322"/>
      <c r="C2" s="323"/>
      <c r="D2" s="324"/>
      <c r="E2" s="325"/>
      <c r="F2" s="325"/>
    </row>
    <row r="3" spans="1:6" ht="89.25">
      <c r="A3" s="321"/>
      <c r="B3" s="326" t="s">
        <v>435</v>
      </c>
      <c r="C3" s="323"/>
      <c r="D3" s="324"/>
      <c r="E3" s="325"/>
      <c r="F3" s="325"/>
    </row>
    <row r="4" spans="1:6">
      <c r="A4" s="321"/>
      <c r="B4" s="322"/>
      <c r="C4" s="323"/>
      <c r="D4" s="324"/>
      <c r="E4" s="325"/>
      <c r="F4" s="325"/>
    </row>
    <row r="5" spans="1:6">
      <c r="A5" s="328"/>
      <c r="B5" s="396"/>
      <c r="C5" s="397" t="s">
        <v>437</v>
      </c>
      <c r="D5" s="397" t="s">
        <v>438</v>
      </c>
      <c r="E5" s="332" t="s">
        <v>439</v>
      </c>
      <c r="F5" s="332" t="s">
        <v>440</v>
      </c>
    </row>
    <row r="6" spans="1:6">
      <c r="A6" s="387"/>
      <c r="B6" s="398"/>
      <c r="C6" s="372"/>
      <c r="D6" s="373"/>
      <c r="E6" s="388"/>
      <c r="F6" s="388"/>
    </row>
    <row r="7" spans="1:6" ht="110.25" customHeight="1">
      <c r="A7" s="375" t="s">
        <v>62</v>
      </c>
      <c r="B7" s="399" t="s">
        <v>492</v>
      </c>
      <c r="C7" s="367" t="s">
        <v>272</v>
      </c>
      <c r="D7" s="368">
        <v>3</v>
      </c>
      <c r="E7" s="349"/>
      <c r="F7" s="349">
        <f>D7*E7</f>
        <v>0</v>
      </c>
    </row>
    <row r="8" spans="1:6">
      <c r="A8" s="400"/>
      <c r="B8" s="401"/>
      <c r="C8" s="342"/>
      <c r="D8" s="343"/>
      <c r="E8" s="349"/>
      <c r="F8" s="349"/>
    </row>
    <row r="9" spans="1:6">
      <c r="A9" s="375" t="s">
        <v>63</v>
      </c>
      <c r="B9" s="322" t="s">
        <v>474</v>
      </c>
      <c r="C9" s="342" t="s">
        <v>13</v>
      </c>
      <c r="D9" s="343">
        <v>1</v>
      </c>
      <c r="E9" s="349"/>
      <c r="F9" s="349">
        <f>D9*E9</f>
        <v>0</v>
      </c>
    </row>
    <row r="10" spans="1:6">
      <c r="A10" s="321"/>
      <c r="B10" s="341"/>
      <c r="C10" s="342"/>
      <c r="D10" s="343"/>
      <c r="E10" s="349"/>
      <c r="F10" s="349"/>
    </row>
    <row r="11" spans="1:6">
      <c r="A11" s="337" t="s">
        <v>64</v>
      </c>
      <c r="B11" s="322" t="s">
        <v>487</v>
      </c>
      <c r="C11" s="342" t="s">
        <v>13</v>
      </c>
      <c r="D11" s="343">
        <v>1</v>
      </c>
      <c r="E11" s="349"/>
      <c r="F11" s="349">
        <f>D11*E11</f>
        <v>0</v>
      </c>
    </row>
    <row r="12" spans="1:6" ht="13.5" thickBot="1">
      <c r="A12" s="321"/>
      <c r="B12" s="341"/>
      <c r="C12" s="361"/>
      <c r="D12" s="361"/>
      <c r="E12" s="364"/>
      <c r="F12" s="364"/>
    </row>
    <row r="13" spans="1:6">
      <c r="A13" s="355"/>
      <c r="B13" s="356"/>
      <c r="C13" s="357"/>
      <c r="D13" s="358"/>
      <c r="E13" s="359" t="s">
        <v>365</v>
      </c>
      <c r="F13" s="360">
        <f>SUM(F7:F12)</f>
        <v>0</v>
      </c>
    </row>
    <row r="14" spans="1:6" ht="25.5">
      <c r="A14" s="402"/>
      <c r="B14" s="395" t="s">
        <v>489</v>
      </c>
      <c r="C14" s="403"/>
      <c r="D14" s="404"/>
      <c r="E14" s="405"/>
      <c r="F14" s="406"/>
    </row>
    <row r="15" spans="1:6" ht="57.75" customHeight="1">
      <c r="A15" s="407"/>
      <c r="B15" s="395" t="s">
        <v>493</v>
      </c>
      <c r="C15" s="408"/>
      <c r="D15" s="409"/>
      <c r="E15" s="410"/>
      <c r="F15" s="410"/>
    </row>
  </sheetData>
  <sheetProtection algorithmName="SHA-512" hashValue="X1n1AT2SNWpy3luN2IYXbbY787ZYAYohsf1qJTD1etXEUCsWBq6jumMXDqp8ZxttEbxKetI8A3R05ARgqzWEAQ==" saltValue="b/G2BfKFK0wLaD7xn32Gsg==" spinCount="100000" sheet="1" objects="1" scenarios="1"/>
  <mergeCells count="1">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F23" sqref="F23"/>
    </sheetView>
  </sheetViews>
  <sheetFormatPr defaultRowHeight="12.75"/>
  <cols>
    <col min="1" max="1" width="5" customWidth="1"/>
    <col min="2" max="2" width="37.42578125" customWidth="1"/>
    <col min="3" max="3" width="7.85546875" customWidth="1"/>
    <col min="5" max="5" width="12.140625" customWidth="1"/>
    <col min="6" max="6" width="12.5703125" customWidth="1"/>
  </cols>
  <sheetData>
    <row r="1" spans="1:8" ht="12.75" customHeight="1" thickBot="1">
      <c r="A1" s="463" t="s">
        <v>494</v>
      </c>
      <c r="B1" s="459"/>
      <c r="C1" s="459"/>
      <c r="D1" s="459"/>
      <c r="E1" s="459"/>
      <c r="F1" s="464"/>
    </row>
    <row r="2" spans="1:8" ht="38.25" customHeight="1">
      <c r="A2" s="465" t="s">
        <v>435</v>
      </c>
      <c r="B2" s="465"/>
      <c r="C2" s="465"/>
      <c r="D2" s="465"/>
      <c r="E2" s="465"/>
      <c r="F2" s="465"/>
    </row>
    <row r="3" spans="1:8">
      <c r="A3" s="328"/>
      <c r="B3" s="396"/>
      <c r="C3" s="397" t="s">
        <v>437</v>
      </c>
      <c r="D3" s="397" t="s">
        <v>438</v>
      </c>
      <c r="E3" s="332" t="s">
        <v>439</v>
      </c>
      <c r="F3" s="332" t="s">
        <v>440</v>
      </c>
    </row>
    <row r="4" spans="1:8">
      <c r="A4" s="387"/>
      <c r="B4" s="398"/>
      <c r="C4" s="372"/>
      <c r="D4" s="373"/>
      <c r="E4" s="388"/>
      <c r="F4" s="388"/>
    </row>
    <row r="5" spans="1:8" ht="25.5">
      <c r="A5" s="375" t="s">
        <v>62</v>
      </c>
      <c r="B5" s="399" t="s">
        <v>495</v>
      </c>
      <c r="C5" s="367"/>
      <c r="D5" s="368"/>
      <c r="E5" s="349"/>
      <c r="F5" s="349"/>
    </row>
    <row r="6" spans="1:8" ht="38.25">
      <c r="A6" s="411"/>
      <c r="B6" s="398" t="s">
        <v>496</v>
      </c>
      <c r="C6" s="411"/>
      <c r="D6" s="411"/>
      <c r="E6" s="412"/>
      <c r="F6" s="412"/>
    </row>
    <row r="7" spans="1:8" ht="15">
      <c r="A7" s="411"/>
      <c r="B7" s="398" t="s">
        <v>497</v>
      </c>
      <c r="C7" s="367" t="s">
        <v>272</v>
      </c>
      <c r="D7" s="368">
        <v>4</v>
      </c>
      <c r="E7" s="349"/>
      <c r="F7" s="349">
        <f>D7*E7</f>
        <v>0</v>
      </c>
    </row>
    <row r="8" spans="1:8" ht="15">
      <c r="A8" s="411"/>
      <c r="B8" s="398" t="s">
        <v>498</v>
      </c>
      <c r="C8" s="367" t="s">
        <v>272</v>
      </c>
      <c r="D8" s="368">
        <v>1</v>
      </c>
      <c r="E8" s="349"/>
      <c r="F8" s="349">
        <f>D8*E8</f>
        <v>0</v>
      </c>
    </row>
    <row r="9" spans="1:8" ht="15">
      <c r="A9" s="413"/>
      <c r="B9" s="414"/>
      <c r="C9" s="415"/>
      <c r="D9" s="416"/>
      <c r="E9" s="417"/>
      <c r="F9" s="418"/>
      <c r="H9" s="441"/>
    </row>
    <row r="10" spans="1:8">
      <c r="A10" s="375" t="s">
        <v>63</v>
      </c>
      <c r="B10" s="399" t="s">
        <v>499</v>
      </c>
      <c r="C10" s="367"/>
      <c r="D10" s="368"/>
      <c r="E10" s="349"/>
      <c r="F10" s="349"/>
    </row>
    <row r="11" spans="1:8" ht="25.5">
      <c r="A11" s="411"/>
      <c r="B11" s="398" t="s">
        <v>500</v>
      </c>
      <c r="C11" s="367" t="s">
        <v>302</v>
      </c>
      <c r="D11" s="368">
        <v>8</v>
      </c>
      <c r="E11" s="349"/>
      <c r="F11" s="349">
        <f>D11*E11</f>
        <v>0</v>
      </c>
    </row>
    <row r="12" spans="1:8" ht="15">
      <c r="A12" s="413"/>
      <c r="B12" s="414"/>
      <c r="C12" s="415"/>
      <c r="D12" s="416"/>
      <c r="E12" s="417"/>
      <c r="F12" s="418"/>
    </row>
    <row r="13" spans="1:8" ht="25.5">
      <c r="A13" s="375" t="s">
        <v>64</v>
      </c>
      <c r="B13" s="399" t="s">
        <v>501</v>
      </c>
      <c r="C13" s="367"/>
      <c r="D13" s="368"/>
      <c r="E13" s="349"/>
      <c r="F13" s="349"/>
    </row>
    <row r="14" spans="1:8" ht="25.5">
      <c r="A14" s="411"/>
      <c r="B14" s="398" t="s">
        <v>500</v>
      </c>
      <c r="C14" s="367" t="s">
        <v>272</v>
      </c>
      <c r="D14" s="368">
        <v>2</v>
      </c>
      <c r="E14" s="349"/>
      <c r="F14" s="349">
        <f>D14*E14</f>
        <v>0</v>
      </c>
    </row>
    <row r="15" spans="1:8" ht="15">
      <c r="A15" s="413"/>
      <c r="B15" s="414"/>
      <c r="C15" s="415"/>
      <c r="D15" s="416"/>
      <c r="E15" s="417"/>
      <c r="F15" s="418"/>
    </row>
    <row r="16" spans="1:8" ht="25.5">
      <c r="A16" s="375" t="s">
        <v>65</v>
      </c>
      <c r="B16" s="399" t="s">
        <v>502</v>
      </c>
      <c r="C16" s="367" t="s">
        <v>272</v>
      </c>
      <c r="D16" s="368">
        <v>2</v>
      </c>
      <c r="E16" s="349"/>
      <c r="F16" s="349">
        <f>D16*E16</f>
        <v>0</v>
      </c>
    </row>
    <row r="17" spans="1:6" ht="15">
      <c r="A17" s="413"/>
      <c r="B17" s="414"/>
      <c r="C17" s="415"/>
      <c r="D17" s="416"/>
      <c r="E17" s="417"/>
      <c r="F17" s="418"/>
    </row>
    <row r="18" spans="1:6">
      <c r="A18" s="375" t="s">
        <v>279</v>
      </c>
      <c r="B18" s="322" t="s">
        <v>474</v>
      </c>
      <c r="C18" s="342" t="s">
        <v>13</v>
      </c>
      <c r="D18" s="343">
        <v>1</v>
      </c>
      <c r="E18" s="349"/>
      <c r="F18" s="349">
        <f>D18*E18</f>
        <v>0</v>
      </c>
    </row>
    <row r="19" spans="1:6">
      <c r="A19" s="321"/>
      <c r="B19" s="341"/>
      <c r="C19" s="342"/>
      <c r="D19" s="343"/>
      <c r="E19" s="349"/>
      <c r="F19" s="349"/>
    </row>
    <row r="20" spans="1:6">
      <c r="A20" s="337" t="s">
        <v>66</v>
      </c>
      <c r="B20" s="322" t="s">
        <v>487</v>
      </c>
      <c r="C20" s="342" t="s">
        <v>13</v>
      </c>
      <c r="D20" s="343">
        <v>1</v>
      </c>
      <c r="E20" s="349"/>
      <c r="F20" s="349">
        <f>D20*E20</f>
        <v>0</v>
      </c>
    </row>
    <row r="21" spans="1:6" ht="13.5" thickBot="1">
      <c r="A21" s="321"/>
      <c r="B21" s="341"/>
      <c r="C21" s="361"/>
      <c r="D21" s="361"/>
      <c r="E21" s="364"/>
      <c r="F21" s="364"/>
    </row>
    <row r="22" spans="1:6">
      <c r="A22" s="355"/>
      <c r="B22" s="356"/>
      <c r="C22" s="357"/>
      <c r="D22" s="358"/>
      <c r="E22" s="359" t="s">
        <v>365</v>
      </c>
      <c r="F22" s="360">
        <f>SUM(F5:F21)</f>
        <v>0</v>
      </c>
    </row>
    <row r="23" spans="1:6" ht="25.5">
      <c r="A23" s="402"/>
      <c r="B23" s="395" t="s">
        <v>489</v>
      </c>
      <c r="C23" s="403"/>
      <c r="D23" s="404"/>
      <c r="E23" s="405"/>
      <c r="F23" s="406"/>
    </row>
    <row r="24" spans="1:6" ht="51">
      <c r="A24" s="407"/>
      <c r="B24" s="395" t="s">
        <v>493</v>
      </c>
      <c r="C24" s="408"/>
      <c r="D24" s="409"/>
      <c r="E24" s="410"/>
      <c r="F24" s="410"/>
    </row>
  </sheetData>
  <sheetProtection algorithmName="SHA-512" hashValue="9yw1YMxsBFweWG+QVM6U/Lon14VRVZcbVRfBhxkit1N1zo3P6o6KSopzbw96T96Sk2kBmriqaXo8NyOePJQR4Q==" saltValue="rb7iYTCo28J7c2PFZ+ZbxQ==" spinCount="100000" sheet="1" objects="1" scenarios="1"/>
  <mergeCells count="2">
    <mergeCell ref="A1:F1"/>
    <mergeCell ref="A2:F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workbookViewId="0">
      <selection activeCell="C37" sqref="C37"/>
    </sheetView>
  </sheetViews>
  <sheetFormatPr defaultRowHeight="12.75"/>
  <cols>
    <col min="1" max="1" width="3.85546875" customWidth="1"/>
    <col min="2" max="2" width="45.7109375" customWidth="1"/>
    <col min="3" max="3" width="17.28515625" customWidth="1"/>
  </cols>
  <sheetData>
    <row r="1" spans="1:3" ht="25.5" customHeight="1" thickBot="1">
      <c r="A1" s="466" t="s">
        <v>511</v>
      </c>
      <c r="B1" s="467"/>
      <c r="C1" s="468"/>
    </row>
    <row r="2" spans="1:3">
      <c r="A2" s="328"/>
      <c r="B2" s="329"/>
      <c r="C2" s="420" t="s">
        <v>440</v>
      </c>
    </row>
    <row r="3" spans="1:3">
      <c r="A3" s="387"/>
      <c r="B3" s="374"/>
      <c r="C3" s="387"/>
    </row>
    <row r="4" spans="1:3">
      <c r="A4" s="365"/>
      <c r="B4" s="374"/>
      <c r="C4" s="407"/>
    </row>
    <row r="5" spans="1:3">
      <c r="A5" s="365" t="s">
        <v>62</v>
      </c>
      <c r="B5" s="376" t="s">
        <v>503</v>
      </c>
      <c r="C5" s="421">
        <f>'POPIS - VOKA'!F94</f>
        <v>0</v>
      </c>
    </row>
    <row r="6" spans="1:3">
      <c r="A6" s="365"/>
      <c r="B6" s="376"/>
      <c r="C6" s="421"/>
    </row>
    <row r="7" spans="1:3">
      <c r="A7" s="365" t="s">
        <v>63</v>
      </c>
      <c r="B7" s="422" t="s">
        <v>504</v>
      </c>
      <c r="C7" s="421">
        <f>'POPIS-H'!F13</f>
        <v>0</v>
      </c>
    </row>
    <row r="8" spans="1:3">
      <c r="A8" s="365"/>
      <c r="B8" s="376"/>
      <c r="C8" s="421"/>
    </row>
    <row r="9" spans="1:3">
      <c r="A9" s="365" t="s">
        <v>64</v>
      </c>
      <c r="B9" s="422" t="s">
        <v>505</v>
      </c>
      <c r="C9" s="421">
        <f>'POPIS-PREZ'!F22</f>
        <v>0</v>
      </c>
    </row>
    <row r="10" spans="1:3">
      <c r="A10" s="365"/>
      <c r="B10" s="422"/>
      <c r="C10" s="421"/>
    </row>
    <row r="11" spans="1:3">
      <c r="A11" s="365" t="s">
        <v>65</v>
      </c>
      <c r="B11" s="422" t="s">
        <v>506</v>
      </c>
      <c r="C11" s="421">
        <v>0</v>
      </c>
    </row>
    <row r="12" spans="1:3">
      <c r="A12" s="365"/>
      <c r="B12" s="422"/>
      <c r="C12" s="421"/>
    </row>
    <row r="13" spans="1:3">
      <c r="A13" s="365" t="s">
        <v>279</v>
      </c>
      <c r="B13" s="422" t="s">
        <v>507</v>
      </c>
      <c r="C13" s="421">
        <v>0</v>
      </c>
    </row>
    <row r="14" spans="1:3" ht="13.5" thickBot="1">
      <c r="A14" s="365"/>
      <c r="B14" s="374"/>
      <c r="C14" s="421"/>
    </row>
    <row r="15" spans="1:3">
      <c r="A15" s="355"/>
      <c r="B15" s="423" t="s">
        <v>365</v>
      </c>
      <c r="C15" s="424">
        <f>SUM(C5:C14)</f>
        <v>0</v>
      </c>
    </row>
    <row r="16" spans="1:3">
      <c r="A16" s="407"/>
      <c r="B16" s="425" t="s">
        <v>508</v>
      </c>
      <c r="C16" s="426">
        <f>C15*0.22</f>
        <v>0</v>
      </c>
    </row>
    <row r="17" spans="1:3" ht="13.5" thickBot="1">
      <c r="A17" s="427"/>
      <c r="B17" s="428"/>
      <c r="C17" s="429"/>
    </row>
    <row r="18" spans="1:3">
      <c r="A18" s="407"/>
      <c r="B18" s="425" t="s">
        <v>509</v>
      </c>
      <c r="C18" s="430">
        <f>C15+C16</f>
        <v>0</v>
      </c>
    </row>
  </sheetData>
  <mergeCells count="1">
    <mergeCell ref="A1:C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18"/>
  <sheetViews>
    <sheetView topLeftCell="A64" workbookViewId="0">
      <selection activeCell="B108" sqref="B108"/>
    </sheetView>
  </sheetViews>
  <sheetFormatPr defaultColWidth="18.5703125" defaultRowHeight="12.75"/>
  <sheetData>
    <row r="3" s="1" customFormat="1"/>
    <row r="6" s="1" customFormat="1"/>
    <row r="15" s="2" customFormat="1"/>
    <row r="18" s="1" customFormat="1"/>
    <row r="34" s="3" customFormat="1"/>
    <row r="35" s="2" customFormat="1"/>
    <row r="36" s="3" customFormat="1"/>
    <row r="37" s="2" customFormat="1"/>
    <row r="38" s="3" customFormat="1"/>
    <row r="39" s="3" customFormat="1"/>
    <row r="47" s="5" customFormat="1" ht="15.75"/>
    <row r="48" s="5" customFormat="1" ht="15.75"/>
    <row r="49" spans="1:8" s="7" customFormat="1" ht="15.75"/>
    <row r="50" spans="1:8" s="5" customFormat="1" ht="15.75"/>
    <row r="55" spans="1:8" ht="15.75">
      <c r="D55" s="5"/>
      <c r="E55" s="5"/>
      <c r="F55" s="5"/>
      <c r="G55" s="5"/>
      <c r="H55" s="5"/>
    </row>
    <row r="56" spans="1:8" ht="15.75">
      <c r="D56" s="5"/>
      <c r="E56" s="5"/>
      <c r="F56" s="5"/>
      <c r="G56" s="5"/>
      <c r="H56" s="5"/>
    </row>
    <row r="57" spans="1:8" ht="15.75">
      <c r="D57" s="7"/>
      <c r="E57" s="7"/>
      <c r="F57" s="7"/>
      <c r="G57" s="7"/>
      <c r="H57" s="7"/>
    </row>
    <row r="58" spans="1:8">
      <c r="A58" s="13"/>
    </row>
    <row r="59" spans="1:8" ht="228.75" customHeight="1">
      <c r="A59" s="11"/>
    </row>
    <row r="60" spans="1:8">
      <c r="A60" s="13"/>
    </row>
    <row r="61" spans="1:8">
      <c r="A61" s="12"/>
    </row>
    <row r="62" spans="1:8">
      <c r="A62" s="12"/>
    </row>
    <row r="63" spans="1:8">
      <c r="A63" s="12"/>
    </row>
    <row r="64" spans="1:8">
      <c r="A64" s="13"/>
    </row>
    <row r="65" spans="1:1">
      <c r="A65" s="12"/>
    </row>
    <row r="67" spans="1:1">
      <c r="A67" s="13"/>
    </row>
    <row r="68" spans="1:1">
      <c r="A68" s="12"/>
    </row>
    <row r="100" spans="4:8" ht="15.75">
      <c r="D100" s="5"/>
      <c r="E100" s="5"/>
      <c r="F100" s="5"/>
      <c r="G100" s="5"/>
      <c r="H100" s="5"/>
    </row>
    <row r="101" spans="4:8" ht="15.75">
      <c r="D101" s="5"/>
      <c r="E101" s="5"/>
      <c r="F101" s="5"/>
      <c r="G101" s="5"/>
      <c r="H101" s="5"/>
    </row>
    <row r="102" spans="4:8" ht="15.75">
      <c r="D102" s="7"/>
      <c r="E102" s="7"/>
      <c r="F102" s="7"/>
      <c r="G102" s="7"/>
      <c r="H102" s="7"/>
    </row>
    <row r="115" spans="4:7" ht="15.75">
      <c r="D115" s="5"/>
      <c r="E115" s="5"/>
      <c r="F115" s="5"/>
      <c r="G115" s="5"/>
    </row>
    <row r="116" spans="4:7" ht="15.75">
      <c r="D116" s="5"/>
      <c r="E116" s="5"/>
      <c r="F116" s="5"/>
      <c r="G116" s="5"/>
    </row>
    <row r="117" spans="4:7" ht="15.75">
      <c r="D117" s="7"/>
      <c r="E117" s="7"/>
      <c r="F117" s="7"/>
      <c r="G117" s="7"/>
    </row>
    <row r="118" spans="4:7" ht="15.75">
      <c r="D118" s="7"/>
      <c r="E118" s="7"/>
      <c r="F118" s="7"/>
      <c r="G118" s="7"/>
    </row>
  </sheetData>
  <phoneticPr fontId="0" type="noConversion"/>
  <pageMargins left="0.74803149606299213" right="0.74803149606299213" top="0.83" bottom="0.51" header="0.51181102362204722" footer="0.51181102362204722"/>
  <pageSetup paperSize="9" orientation="portrait" horizontalDpi="240" verticalDpi="144"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4:B44"/>
  <sheetViews>
    <sheetView workbookViewId="0">
      <selection activeCell="B45" sqref="B45"/>
    </sheetView>
  </sheetViews>
  <sheetFormatPr defaultRowHeight="12.75"/>
  <cols>
    <col min="1" max="1" width="18.5703125" style="6" customWidth="1"/>
    <col min="2" max="2" width="40.28515625" style="4" customWidth="1"/>
  </cols>
  <sheetData>
    <row r="44" spans="1:2" s="10" customFormat="1" ht="20.25">
      <c r="A44" s="8"/>
      <c r="B44" s="9"/>
    </row>
  </sheetData>
  <phoneticPr fontId="0" type="noConversion"/>
  <pageMargins left="1.3" right="0.75" top="1" bottom="1" header="0.5" footer="0.5"/>
  <pageSetup paperSize="9" orientation="portrait"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23</vt:i4>
      </vt:variant>
      <vt:variant>
        <vt:lpstr>Imenovani obsegi</vt:lpstr>
      </vt:variant>
      <vt:variant>
        <vt:i4>1</vt:i4>
      </vt:variant>
    </vt:vector>
  </HeadingPairs>
  <TitlesOfParts>
    <vt:vector size="24" baseType="lpstr">
      <vt:lpstr>REKAPITULACIJA</vt:lpstr>
      <vt:lpstr>POPIS - GO</vt:lpstr>
      <vt:lpstr>POPIS - ELEKTRO</vt:lpstr>
      <vt:lpstr>POPIS - VOKA</vt:lpstr>
      <vt:lpstr>POPIS-H</vt:lpstr>
      <vt:lpstr>POPIS-PREZ</vt:lpstr>
      <vt:lpstr>REKAPITULACIJA - strojna</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List1</vt:lpstr>
      <vt:lpstr>'POPIS - GO'!Področje_tiskanja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ksenija</dc:creator>
  <cp:lastModifiedBy>MarjetaP</cp:lastModifiedBy>
  <cp:lastPrinted>2018-04-30T09:47:45Z</cp:lastPrinted>
  <dcterms:created xsi:type="dcterms:W3CDTF">1999-01-20T05:53:30Z</dcterms:created>
  <dcterms:modified xsi:type="dcterms:W3CDTF">2018-06-07T11:11:54Z</dcterms:modified>
</cp:coreProperties>
</file>